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Vy08VRCdXe56fRVm5QSz/6+o6/HNLxyyhC4eyXA4DIBf+6TG5wv8X86wc6ZWIbACbaCNjfi6YHpSdh4akGE91Q==" workbookSaltValue="/7DY9FwTcpm4Gs3CH5DxAg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<sst xmlns="http://schemas.openxmlformats.org/spreadsheetml/2006/main" count="237" uniqueCount="123">
  <si>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</si>
  <si>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</si>
  <si>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</si>
  <si>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</si>
  <si>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</si>
  <si>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</si>
  <si>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</si>
  <si>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</si>
  <si>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</si>
  <si>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</si>
  <si>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</si>
  <si>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</si>
  <si>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</si>
  <si>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</si>
  <si>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</si>
  <si>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</si>
  <si>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</si>
  <si>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</si>
  <si>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</si>
  <si>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</si>
  <si>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</si>
  <si>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</si>
  <si>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</si>
  <si>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</si>
  <si>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</si>
  <si>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</si>
  <si>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</si>
  <si>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</si>
  <si>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</si>
  <si>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</si>
  <si>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</si>
  <si>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</si>
  <si>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</si>
  <si>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</si>
  <si>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</si>
  <si>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</si>
  <si>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</si>
  <si>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</si>
  <si>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</si>
  <si>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</si>
  <si>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</si>
  <si>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</si>
  <si>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</si>
  <si>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</si>
  <si>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</si>
  <si>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</si>
  <si>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</si>
  <si>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</si>
  <si>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</si>
  <si>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</si>
  <si>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</si>
  <si>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</si>
  <si>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</si>
  <si>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</si>
  <si>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</si>
  <si>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</si>
  <si>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</si>
  <si>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</si>
  <si>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</si>
  <si>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</si>
  <si>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</si>
  <si>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</si>
  <si>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</si>
  <si>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</si>
  <si>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</si>
  <si>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</si>
  <si>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</si>
  <si>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</si>
  <si>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</si>
  <si>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</si>
  <si>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</si>
  <si>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</si>
  <si>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</si>
  <si>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</si>
  <si>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</si>
  <si>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</si>
  <si>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</si>
  <si>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</si>
  <si>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</si>
  <si>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</si>
  <si>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</si>
  <si>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</si>
  <si>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</si>
  <si>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</si>
  <si>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</si>
  <si>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</si>
  <si>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</si>
  <si>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</si>
  <si>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</si>
  <si>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</si>
  <si>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</si>
  <si>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</si>
  <si>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</si>
  <si>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</si>
  <si>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</si>
  <si>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</si>
  <si>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</si>
  <si>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</si>
  <si>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</si>
  <si>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</si>
  <si>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</si>
  <si>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</si>
  <si>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</si>
  <si>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</si>
  <si>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</si>
  <si>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</si>
  <si>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</si>
  <si>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豊後大野市</t>
  </si>
  <si>
    <t>法非適用</t>
  </si>
  <si>
    <t>水道事業</t>
  </si>
  <si>
    <t>簡易水道事業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</si>
  <si>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</si>
  <si>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</si>
  <si>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</si>
  <si>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</si>
  <si>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</si>
  <si>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</si>
  <si>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</si>
  <si>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</si>
  <si>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</si>
  <si>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状況は、給水収益以外の一般会計からの繰入金に依存していることから、料金回収率の向上対策と費用削減を継続的に行う必要がある。また、施設・管路の老朽化に伴う更新投資も考えられることから、引き続き改善点の分析検討を行い、経営改善に向けた取組が必要です。
今後は上水道事業への統合を予定しており、安定的な財務基盤を構築し、徹底したコスト削減を行い、効率的な運営管理に取り組みます。</t>
    <rPh sb="0" eb="2">
      <t>ケイエイ</t>
    </rPh>
    <rPh sb="2" eb="4">
      <t>ジョウキョウ</t>
    </rPh>
    <rPh sb="6" eb="8">
      <t>キュウスイ</t>
    </rPh>
    <rPh sb="8" eb="10">
      <t>シュウエキ</t>
    </rPh>
    <rPh sb="10" eb="12">
      <t>イガイ</t>
    </rPh>
    <rPh sb="13" eb="15">
      <t>イッパン</t>
    </rPh>
    <rPh sb="15" eb="17">
      <t>カイケイ</t>
    </rPh>
    <rPh sb="20" eb="22">
      <t>クリイレ</t>
    </rPh>
    <rPh sb="22" eb="23">
      <t>キン</t>
    </rPh>
    <rPh sb="24" eb="26">
      <t>イゾン</t>
    </rPh>
    <rPh sb="35" eb="37">
      <t>リョウキン</t>
    </rPh>
    <rPh sb="37" eb="39">
      <t>カイシュウ</t>
    </rPh>
    <rPh sb="39" eb="40">
      <t>リツ</t>
    </rPh>
    <rPh sb="41" eb="43">
      <t>コウジョウ</t>
    </rPh>
    <rPh sb="43" eb="45">
      <t>タイサク</t>
    </rPh>
    <rPh sb="46" eb="48">
      <t>ヒヨウ</t>
    </rPh>
    <rPh sb="48" eb="50">
      <t>サクゲン</t>
    </rPh>
    <rPh sb="51" eb="54">
      <t>ケイゾクテキ</t>
    </rPh>
    <rPh sb="55" eb="56">
      <t>オコナ</t>
    </rPh>
    <rPh sb="57" eb="59">
      <t>ヒツヨウ</t>
    </rPh>
    <rPh sb="66" eb="68">
      <t>シセツ</t>
    </rPh>
    <rPh sb="69" eb="71">
      <t>カンロ</t>
    </rPh>
    <rPh sb="72" eb="75">
      <t>ロウキュウカ</t>
    </rPh>
    <rPh sb="76" eb="77">
      <t>トモナ</t>
    </rPh>
    <rPh sb="78" eb="80">
      <t>コウシン</t>
    </rPh>
    <rPh sb="80" eb="82">
      <t>トウシ</t>
    </rPh>
    <rPh sb="83" eb="84">
      <t>カンガ</t>
    </rPh>
    <rPh sb="93" eb="94">
      <t>ヒ</t>
    </rPh>
    <rPh sb="95" eb="96">
      <t>ツヅ</t>
    </rPh>
    <rPh sb="97" eb="100">
      <t>カイゼンテン</t>
    </rPh>
    <rPh sb="101" eb="103">
      <t>ブンセキ</t>
    </rPh>
    <rPh sb="103" eb="105">
      <t>ケントウ</t>
    </rPh>
    <rPh sb="106" eb="107">
      <t>オコナ</t>
    </rPh>
    <rPh sb="109" eb="111">
      <t>ケイエイ</t>
    </rPh>
    <rPh sb="111" eb="113">
      <t>カイゼン</t>
    </rPh>
    <rPh sb="114" eb="115">
      <t>ム</t>
    </rPh>
    <rPh sb="117" eb="119">
      <t>トリクミ</t>
    </rPh>
    <rPh sb="120" eb="122">
      <t>ヒツヨウ</t>
    </rPh>
    <rPh sb="126" eb="128">
      <t>コンゴ</t>
    </rPh>
    <rPh sb="129" eb="132">
      <t>ジョウスイドウ</t>
    </rPh>
    <rPh sb="132" eb="134">
      <t>ジギョウ</t>
    </rPh>
    <rPh sb="136" eb="138">
      <t>トウゴウ</t>
    </rPh>
    <rPh sb="139" eb="141">
      <t>ヨテイ</t>
    </rPh>
    <rPh sb="146" eb="149">
      <t>アンテイテキ</t>
    </rPh>
    <rPh sb="150" eb="152">
      <t>ザイム</t>
    </rPh>
    <rPh sb="152" eb="154">
      <t>キバン</t>
    </rPh>
    <rPh sb="155" eb="157">
      <t>コウチク</t>
    </rPh>
    <rPh sb="159" eb="161">
      <t>テッテイ</t>
    </rPh>
    <rPh sb="166" eb="168">
      <t>サクゲン</t>
    </rPh>
    <rPh sb="169" eb="170">
      <t>オコナ</t>
    </rPh>
    <rPh sb="172" eb="175">
      <t>コウリツテキ</t>
    </rPh>
    <rPh sb="176" eb="178">
      <t>ウンエイ</t>
    </rPh>
    <rPh sb="178" eb="180">
      <t>カンリ</t>
    </rPh>
    <rPh sb="181" eb="182">
      <t>ト</t>
    </rPh>
    <rPh sb="183" eb="184">
      <t>ク</t>
    </rPh>
    <phoneticPr fontId="16"/>
  </si>
  <si>
    <t>③『管路更新率』・・・・・当該年度に更新した管路延長の割合を示す指標。管路の更新を行っていないため、数値には反映されていないが、耐用年数を超えている管路もあることから、計画的な更新が必要となっている。平成３０年度に今後１０年間の施設更新計画を策定します。</t>
    <rPh sb="2" eb="4">
      <t>カンロ</t>
    </rPh>
    <rPh sb="4" eb="6">
      <t>コウシン</t>
    </rPh>
    <rPh sb="6" eb="7">
      <t>リツ</t>
    </rPh>
    <rPh sb="13" eb="15">
      <t>トウガイ</t>
    </rPh>
    <rPh sb="15" eb="17">
      <t>ネンド</t>
    </rPh>
    <rPh sb="18" eb="20">
      <t>コウシン</t>
    </rPh>
    <rPh sb="22" eb="24">
      <t>カンロ</t>
    </rPh>
    <rPh sb="24" eb="26">
      <t>エンチョウ</t>
    </rPh>
    <rPh sb="27" eb="29">
      <t>ワリアイ</t>
    </rPh>
    <rPh sb="30" eb="31">
      <t>シメ</t>
    </rPh>
    <rPh sb="32" eb="34">
      <t>シヒョウ</t>
    </rPh>
    <rPh sb="35" eb="37">
      <t>カンロ</t>
    </rPh>
    <rPh sb="38" eb="40">
      <t>コウシン</t>
    </rPh>
    <rPh sb="41" eb="42">
      <t>オコナ</t>
    </rPh>
    <rPh sb="50" eb="52">
      <t>スウチ</t>
    </rPh>
    <rPh sb="54" eb="56">
      <t>ハンエイ</t>
    </rPh>
    <rPh sb="64" eb="66">
      <t>タイヨウ</t>
    </rPh>
    <rPh sb="66" eb="68">
      <t>ネンスウ</t>
    </rPh>
    <rPh sb="69" eb="70">
      <t>コ</t>
    </rPh>
    <rPh sb="74" eb="76">
      <t>カンロ</t>
    </rPh>
    <rPh sb="84" eb="87">
      <t>ケイカクテキ</t>
    </rPh>
    <rPh sb="88" eb="90">
      <t>コウシン</t>
    </rPh>
    <rPh sb="91" eb="93">
      <t>ヒツヨウ</t>
    </rPh>
    <rPh sb="107" eb="109">
      <t>コンゴ</t>
    </rPh>
    <rPh sb="111" eb="113">
      <t>ネンカン</t>
    </rPh>
    <rPh sb="114" eb="116">
      <t>シセツ</t>
    </rPh>
    <rPh sb="116" eb="118">
      <t>コウシン</t>
    </rPh>
    <rPh sb="118" eb="120">
      <t>ケイカク</t>
    </rPh>
    <rPh sb="121" eb="123">
      <t>サクテイ</t>
    </rPh>
    <phoneticPr fontId="16"/>
  </si>
  <si>
    <t>①『経常収支比率』・・・経常費用が経常収益でどの程度賄えているかを示す指標。全国平均、類似団体平均を上回っており良好ではありますが、今後とも経費の節減に努める必要があります。
④『企業債残高対給水収益比率』・・給水収益に対する企業債残高の割合であり、企業債残高の規模を表す指標。良好な状態にあるといえます。
⑤『料金回収率』・・・・・・・給水に係る費用がどの程度給水収益で賄えているかを表した指標。改善の傾向にありますが、今後もさらに経費の節減に努める必要があります。
⑥『給水原価』・・・・・・・・有収水量１㎥あたりについてどれだけの費用がかかっているかを表す指標。他都市と比べて低くなっており、今後も効率的な経営を継続していく必要があります。
⑦『施設利用率』・・・・・・・配水能力に対する配水量の割合で、施設の利用状況を判断する指標。人口減少に伴い徐々に減少傾向であったが、漏水等の影響で平年と比べて高い値となっている。
⑧『有収率』・・・・・・・・・施設の稼働が収益につながっているかを判断する指標。平年値と比べると低くなっている。『施設利用率』と同様の理由が考えられます。今後も漏水調査を定期的に行い、平成３０年度に策定する施設更新計画に基づく老朽管路の更新を行い、有収率向上に努めます。</t>
    <rPh sb="38" eb="40">
      <t>ゼンコク</t>
    </rPh>
    <rPh sb="40" eb="42">
      <t>ヘイキン</t>
    </rPh>
    <rPh sb="43" eb="45">
      <t>ルイジ</t>
    </rPh>
    <rPh sb="45" eb="47">
      <t>ダンタイ</t>
    </rPh>
    <rPh sb="47" eb="49">
      <t>ヘイキン</t>
    </rPh>
    <rPh sb="50" eb="52">
      <t>ウワマワ</t>
    </rPh>
    <rPh sb="56" eb="58">
      <t>リョウコウ</t>
    </rPh>
    <rPh sb="66" eb="68">
      <t>コンゴ</t>
    </rPh>
    <rPh sb="70" eb="72">
      <t>ケイヒ</t>
    </rPh>
    <rPh sb="73" eb="75">
      <t>セツゲン</t>
    </rPh>
    <rPh sb="76" eb="77">
      <t>ツト</t>
    </rPh>
    <rPh sb="79" eb="81">
      <t>ヒツヨウ</t>
    </rPh>
    <rPh sb="139" eb="141">
      <t>リョウコウ</t>
    </rPh>
    <rPh sb="142" eb="144">
      <t>ジョウタイ</t>
    </rPh>
    <rPh sb="199" eb="201">
      <t>カイゼン</t>
    </rPh>
    <rPh sb="202" eb="204">
      <t>ケイコウ</t>
    </rPh>
    <rPh sb="211" eb="213">
      <t>コンゴ</t>
    </rPh>
    <rPh sb="217" eb="219">
      <t>ケイヒ</t>
    </rPh>
    <rPh sb="220" eb="222">
      <t>セツゲン</t>
    </rPh>
    <rPh sb="223" eb="224">
      <t>ツト</t>
    </rPh>
    <rPh sb="226" eb="228">
      <t>ヒツヨウ</t>
    </rPh>
    <rPh sb="284" eb="287">
      <t>タトシ</t>
    </rPh>
    <rPh sb="288" eb="289">
      <t>クラ</t>
    </rPh>
    <rPh sb="291" eb="292">
      <t>ヒク</t>
    </rPh>
    <rPh sb="299" eb="301">
      <t>コンゴ</t>
    </rPh>
    <rPh sb="302" eb="305">
      <t>コウリツテキ</t>
    </rPh>
    <rPh sb="306" eb="308">
      <t>ケイエイ</t>
    </rPh>
    <rPh sb="309" eb="311">
      <t>ケイゾク</t>
    </rPh>
    <rPh sb="315" eb="317">
      <t>ヒツヨウ</t>
    </rPh>
    <rPh sb="370" eb="372">
      <t>ジンコウ</t>
    </rPh>
    <rPh sb="372" eb="374">
      <t>ゲンショウ</t>
    </rPh>
    <rPh sb="375" eb="376">
      <t>トモナ</t>
    </rPh>
    <rPh sb="377" eb="379">
      <t>ジョジョ</t>
    </rPh>
    <rPh sb="380" eb="382">
      <t>ゲンショウ</t>
    </rPh>
    <rPh sb="382" eb="384">
      <t>ケイコウ</t>
    </rPh>
    <rPh sb="390" eb="392">
      <t>ロウスイ</t>
    </rPh>
    <rPh sb="392" eb="393">
      <t>トウ</t>
    </rPh>
    <rPh sb="394" eb="396">
      <t>エイキョウ</t>
    </rPh>
    <rPh sb="397" eb="399">
      <t>ヘイネン</t>
    </rPh>
    <rPh sb="400" eb="401">
      <t>クラ</t>
    </rPh>
    <rPh sb="403" eb="404">
      <t>タカ</t>
    </rPh>
    <rPh sb="405" eb="406">
      <t>アタイ</t>
    </rPh>
    <rPh sb="454" eb="457">
      <t>ヘイネンチ</t>
    </rPh>
    <rPh sb="458" eb="459">
      <t>クラ</t>
    </rPh>
    <rPh sb="462" eb="463">
      <t>ヒク</t>
    </rPh>
    <rPh sb="471" eb="473">
      <t>シセツ</t>
    </rPh>
    <rPh sb="473" eb="476">
      <t>リヨウリツ</t>
    </rPh>
    <rPh sb="478" eb="480">
      <t>ドウヨウ</t>
    </rPh>
    <rPh sb="481" eb="483">
      <t>リユウ</t>
    </rPh>
    <rPh sb="484" eb="485">
      <t>カンガ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</si>
</sst>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0.19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43-4CF9-8662-7475A3BD8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92576"/>
        <c:axId val="788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0.43</c:v>
                </c:pt>
                <c:pt idx="4">
                  <c:v>0.56000000000000005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43-4CF9-8662-7475A3BD8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92576"/>
        <c:axId val="78802944"/>
      </c:lineChart>
      <c:dateAx>
        <c:axId val="787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02944"/>
        <c:crosses val="autoZero"/>
        <c:auto val="1"/>
        <c:lblOffset val="100"/>
        <c:baseTimeUnit val="years"/>
      </c:dateAx>
      <c:valAx>
        <c:axId val="788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79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61.46</c:v>
                </c:pt>
                <c:pt idx="1">
                  <c:v>61.56</c:v>
                </c:pt>
                <c:pt idx="2">
                  <c:v>71.52</c:v>
                </c:pt>
                <c:pt idx="3">
                  <c:v>67.89</c:v>
                </c:pt>
                <c:pt idx="4">
                  <c:v>69.38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5B-4EC2-801C-4EBDBF930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0192"/>
        <c:axId val="900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62.01</c:v>
                </c:pt>
                <c:pt idx="1">
                  <c:v>60.68</c:v>
                </c:pt>
                <c:pt idx="2">
                  <c:v>59.87</c:v>
                </c:pt>
                <c:pt idx="3">
                  <c:v>59.59</c:v>
                </c:pt>
                <c:pt idx="4">
                  <c:v>61.79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5B-4EC2-801C-4EBDBF930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0192"/>
        <c:axId val="90042368"/>
      </c:lineChart>
      <c:dateAx>
        <c:axId val="9004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42368"/>
        <c:crosses val="autoZero"/>
        <c:auto val="1"/>
        <c:lblOffset val="100"/>
        <c:baseTimeUnit val="years"/>
      </c:dateAx>
      <c:valAx>
        <c:axId val="900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4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83.86</c:v>
                </c:pt>
                <c:pt idx="1">
                  <c:v>80.489999999999995</c:v>
                </c:pt>
                <c:pt idx="2">
                  <c:v>68.790000000000006</c:v>
                </c:pt>
                <c:pt idx="3">
                  <c:v>71.930000000000007</c:v>
                </c:pt>
                <c:pt idx="4">
                  <c:v>70.37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84-4DB5-ACDA-DD624142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89728"/>
        <c:axId val="900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75.8</c:v>
                </c:pt>
                <c:pt idx="1">
                  <c:v>75.760000000000005</c:v>
                </c:pt>
                <c:pt idx="2">
                  <c:v>75.48</c:v>
                </c:pt>
                <c:pt idx="3">
                  <c:v>74.64</c:v>
                </c:pt>
                <c:pt idx="4">
                  <c:v>74.98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84-4DB5-ACDA-DD624142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89728"/>
        <c:axId val="90096000"/>
      </c:lineChart>
      <c:dateAx>
        <c:axId val="9008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96000"/>
        <c:crosses val="autoZero"/>
        <c:auto val="1"/>
        <c:lblOffset val="100"/>
        <c:baseTimeUnit val="years"/>
      </c:dateAx>
      <c:valAx>
        <c:axId val="900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8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72.680000000000007</c:v>
                </c:pt>
                <c:pt idx="1">
                  <c:v>75.53</c:v>
                </c:pt>
                <c:pt idx="2">
                  <c:v>82.07</c:v>
                </c:pt>
                <c:pt idx="3">
                  <c:v>85.38</c:v>
                </c:pt>
                <c:pt idx="4">
                  <c:v>96.28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2F-46F0-9390-17041ECA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33920"/>
        <c:axId val="788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77.19</c:v>
                </c:pt>
                <c:pt idx="1">
                  <c:v>77.48</c:v>
                </c:pt>
                <c:pt idx="2">
                  <c:v>76.02</c:v>
                </c:pt>
                <c:pt idx="3">
                  <c:v>77.66</c:v>
                </c:pt>
                <c:pt idx="4">
                  <c:v>74.03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2F-46F0-9390-17041ECA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3920"/>
        <c:axId val="78836096"/>
      </c:lineChart>
      <c:dateAx>
        <c:axId val="788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36096"/>
        <c:crosses val="autoZero"/>
        <c:auto val="1"/>
        <c:lblOffset val="100"/>
        <c:baseTimeUnit val="years"/>
      </c:dateAx>
      <c:valAx>
        <c:axId val="788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7-4F4E-99B2-E20652AD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5632"/>
        <c:axId val="8138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37-4F4E-99B2-E20652AD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5632"/>
        <c:axId val="81380096"/>
      </c:lineChart>
      <c:dateAx>
        <c:axId val="813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80096"/>
        <c:crosses val="autoZero"/>
        <c:auto val="1"/>
        <c:lblOffset val="100"/>
        <c:baseTimeUnit val="years"/>
      </c:dateAx>
      <c:valAx>
        <c:axId val="8138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D5-456B-8506-CE1EA49AF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73792"/>
        <c:axId val="8947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5-456B-8506-CE1EA49AF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73792"/>
        <c:axId val="89475712"/>
      </c:lineChart>
      <c:dateAx>
        <c:axId val="8947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75712"/>
        <c:crosses val="autoZero"/>
        <c:auto val="1"/>
        <c:lblOffset val="100"/>
        <c:baseTimeUnit val="years"/>
      </c:dateAx>
      <c:valAx>
        <c:axId val="8947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7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3C-4F7A-BE84-C3BF654B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19616"/>
        <c:axId val="895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3C-4F7A-BE84-C3BF654B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9616"/>
        <c:axId val="89521536"/>
      </c:lineChart>
      <c:dateAx>
        <c:axId val="8951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21536"/>
        <c:crosses val="autoZero"/>
        <c:auto val="1"/>
        <c:lblOffset val="100"/>
        <c:baseTimeUnit val="years"/>
      </c:dateAx>
      <c:valAx>
        <c:axId val="8952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1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DE-44B6-AD52-DDEF1FF87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53152"/>
        <c:axId val="895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DE-44B6-AD52-DDEF1FF87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53152"/>
        <c:axId val="89563520"/>
      </c:lineChart>
      <c:dateAx>
        <c:axId val="895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63520"/>
        <c:crosses val="autoZero"/>
        <c:auto val="1"/>
        <c:lblOffset val="100"/>
        <c:baseTimeUnit val="years"/>
      </c:dateAx>
      <c:valAx>
        <c:axId val="895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5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734.8</c:v>
                </c:pt>
                <c:pt idx="1">
                  <c:v>682.44</c:v>
                </c:pt>
                <c:pt idx="2">
                  <c:v>633.98</c:v>
                </c:pt>
                <c:pt idx="3">
                  <c:v>588.53</c:v>
                </c:pt>
                <c:pt idx="4">
                  <c:v>643.11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A6-496D-A619-E9F208C80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06784"/>
        <c:axId val="896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1326.51</c:v>
                </c:pt>
                <c:pt idx="1">
                  <c:v>1285.3599999999999</c:v>
                </c:pt>
                <c:pt idx="2">
                  <c:v>1246.73</c:v>
                </c:pt>
                <c:pt idx="3">
                  <c:v>1281.51</c:v>
                </c:pt>
                <c:pt idx="4">
                  <c:v>1068.53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A6-496D-A619-E9F208C80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06784"/>
        <c:axId val="89613056"/>
      </c:lineChart>
      <c:dateAx>
        <c:axId val="8960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13056"/>
        <c:crosses val="autoZero"/>
        <c:auto val="1"/>
        <c:lblOffset val="100"/>
        <c:baseTimeUnit val="years"/>
      </c:dateAx>
      <c:valAx>
        <c:axId val="896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0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61.17</c:v>
                </c:pt>
                <c:pt idx="1">
                  <c:v>63.79</c:v>
                </c:pt>
                <c:pt idx="2">
                  <c:v>70.12</c:v>
                </c:pt>
                <c:pt idx="3">
                  <c:v>73.319999999999993</c:v>
                </c:pt>
                <c:pt idx="4">
                  <c:v>76.319999999999993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8-440A-9F52-578DE733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21632"/>
        <c:axId val="8962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</c:v>
                </c:pt>
                <c:pt idx="1">
                  <c:v>54.45</c:v>
                </c:pt>
                <c:pt idx="2">
                  <c:v>54.33</c:v>
                </c:pt>
                <c:pt idx="3">
                  <c:v>55.02</c:v>
                </c:pt>
                <c:pt idx="4">
                  <c:v>59.33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28-440A-9F52-578DE733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21632"/>
        <c:axId val="89623552"/>
      </c:lineChart>
      <c:dateAx>
        <c:axId val="8962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23552"/>
        <c:crosses val="autoZero"/>
        <c:auto val="1"/>
        <c:lblOffset val="100"/>
        <c:baseTimeUnit val="years"/>
      </c:dateAx>
      <c:valAx>
        <c:axId val="8962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2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269.14999999999998</c:v>
                </c:pt>
                <c:pt idx="1">
                  <c:v>265.95999999999998</c:v>
                </c:pt>
                <c:pt idx="2">
                  <c:v>241.75</c:v>
                </c:pt>
                <c:pt idx="3">
                  <c:v>232.97</c:v>
                </c:pt>
                <c:pt idx="4">
                  <c:v>225.42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CA-4A1F-BAAA-458405E8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11136"/>
        <c:axId val="900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325.14</c:v>
                </c:pt>
                <c:pt idx="1">
                  <c:v>332.75</c:v>
                </c:pt>
                <c:pt idx="2">
                  <c:v>341.05</c:v>
                </c:pt>
                <c:pt idx="3">
                  <c:v>330.62</c:v>
                </c:pt>
                <c:pt idx="4">
                  <c:v>279.67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CA-4A1F-BAAA-458405E8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11136"/>
        <c:axId val="90013056"/>
      </c:lineChart>
      <c:dateAx>
        <c:axId val="9001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13056"/>
        <c:crosses val="autoZero"/>
        <c:auto val="1"/>
        <c:lblOffset val="100"/>
        <c:baseTimeUnit val="years"/>
      </c:dateAx>
      <c:valAx>
        <c:axId val="900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1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大分県　豊後大野市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D1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36824</v>
      </c>
      <c r="AM8" s="66"/>
      <c r="AN8" s="66"/>
      <c r="AO8" s="66"/>
      <c r="AP8" s="66"/>
      <c r="AQ8" s="66"/>
      <c r="AR8" s="66"/>
      <c r="AS8" s="66"/>
      <c r="AT8" s="65">
        <f>データ!$S$6</f>
        <v>603.14</v>
      </c>
      <c r="AU8" s="65"/>
      <c r="AV8" s="65"/>
      <c r="AW8" s="65"/>
      <c r="AX8" s="65"/>
      <c r="AY8" s="65"/>
      <c r="AZ8" s="65"/>
      <c r="BA8" s="65"/>
      <c r="BB8" s="65">
        <f>データ!$T$6</f>
        <v>61.05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28.69</v>
      </c>
      <c r="Q10" s="65"/>
      <c r="R10" s="65"/>
      <c r="S10" s="65"/>
      <c r="T10" s="65"/>
      <c r="U10" s="65"/>
      <c r="V10" s="65"/>
      <c r="W10" s="66">
        <f>データ!$Q$6</f>
        <v>3140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10458</v>
      </c>
      <c r="AM10" s="66"/>
      <c r="AN10" s="66"/>
      <c r="AO10" s="66"/>
      <c r="AP10" s="66"/>
      <c r="AQ10" s="66"/>
      <c r="AR10" s="66"/>
      <c r="AS10" s="66"/>
      <c r="AT10" s="65">
        <f>データ!$V$6</f>
        <v>28.08</v>
      </c>
      <c r="AU10" s="65"/>
      <c r="AV10" s="65"/>
      <c r="AW10" s="65"/>
      <c r="AX10" s="65"/>
      <c r="AY10" s="65"/>
      <c r="AZ10" s="65"/>
      <c r="BA10" s="65"/>
      <c r="BB10" s="65">
        <f>データ!$W$6</f>
        <v>372.44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120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VviPkH0FZDCMfyofN8PGQX25vuAyGh1tK/7KwDCSjs1e1nvvtJJIy7WXjSvfsiy9+Dfa1QIpqY8ZvTdIlZKEYw==" saltValue="y+2OHjhM+Ok9ptnl4x6jH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6" t="s">
        <v>63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>
      <c r="A6" s="28" t="s">
        <v>106</v>
      </c>
      <c r="B6" s="33">
        <f>B7</f>
        <v>2017</v>
      </c>
      <c r="C6" s="33">
        <f t="shared" ref="C6:W6" si="3">C7</f>
        <v>442127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大分県　豊後大野市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28.69</v>
      </c>
      <c r="Q6" s="34">
        <f t="shared" si="3"/>
        <v>3140</v>
      </c>
      <c r="R6" s="34">
        <f t="shared" si="3"/>
        <v>36824</v>
      </c>
      <c r="S6" s="34">
        <f t="shared" si="3"/>
        <v>603.14</v>
      </c>
      <c r="T6" s="34">
        <f t="shared" si="3"/>
        <v>61.05</v>
      </c>
      <c r="U6" s="34">
        <f t="shared" si="3"/>
        <v>10458</v>
      </c>
      <c r="V6" s="34">
        <f t="shared" si="3"/>
        <v>28.08</v>
      </c>
      <c r="W6" s="34">
        <f t="shared" si="3"/>
        <v>372.44</v>
      </c>
      <c r="X6" s="35">
        <f>IF(X7="",NA(),X7)</f>
        <v>72.680000000000007</v>
      </c>
      <c r="Y6" s="35">
        <f t="shared" ref="Y6:AG6" si="4">IF(Y7="",NA(),Y7)</f>
        <v>75.53</v>
      </c>
      <c r="Z6" s="35">
        <f t="shared" si="4"/>
        <v>82.07</v>
      </c>
      <c r="AA6" s="35">
        <f t="shared" si="4"/>
        <v>85.38</v>
      </c>
      <c r="AB6" s="35">
        <f t="shared" si="4"/>
        <v>96.28</v>
      </c>
      <c r="AC6" s="35">
        <f t="shared" si="4"/>
        <v>77.19</v>
      </c>
      <c r="AD6" s="35">
        <f t="shared" si="4"/>
        <v>77.48</v>
      </c>
      <c r="AE6" s="35">
        <f t="shared" si="4"/>
        <v>76.02</v>
      </c>
      <c r="AF6" s="35">
        <f t="shared" si="4"/>
        <v>77.66</v>
      </c>
      <c r="AG6" s="35">
        <f t="shared" si="4"/>
        <v>74.03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734.8</v>
      </c>
      <c r="BF6" s="35">
        <f t="shared" ref="BF6:BN6" si="7">IF(BF7="",NA(),BF7)</f>
        <v>682.44</v>
      </c>
      <c r="BG6" s="35">
        <f t="shared" si="7"/>
        <v>633.98</v>
      </c>
      <c r="BH6" s="35">
        <f t="shared" si="7"/>
        <v>588.53</v>
      </c>
      <c r="BI6" s="35">
        <f t="shared" si="7"/>
        <v>643.11</v>
      </c>
      <c r="BJ6" s="35">
        <f t="shared" si="7"/>
        <v>1326.51</v>
      </c>
      <c r="BK6" s="35">
        <f t="shared" si="7"/>
        <v>1285.3599999999999</v>
      </c>
      <c r="BL6" s="35">
        <f t="shared" si="7"/>
        <v>1246.73</v>
      </c>
      <c r="BM6" s="35">
        <f t="shared" si="7"/>
        <v>1281.51</v>
      </c>
      <c r="BN6" s="35">
        <f t="shared" si="7"/>
        <v>1068.53</v>
      </c>
      <c r="BO6" s="34" t="str">
        <f>IF(BO7="","",IF(BO7="-","【-】","【"&amp;SUBSTITUTE(TEXT(BO7,"#,##0.00"),"-","△")&amp;"】"))</f>
        <v>【1,141.75】</v>
      </c>
      <c r="BP6" s="35">
        <f>IF(BP7="",NA(),BP7)</f>
        <v>61.17</v>
      </c>
      <c r="BQ6" s="35">
        <f t="shared" ref="BQ6:BY6" si="8">IF(BQ7="",NA(),BQ7)</f>
        <v>63.79</v>
      </c>
      <c r="BR6" s="35">
        <f t="shared" si="8"/>
        <v>70.12</v>
      </c>
      <c r="BS6" s="35">
        <f t="shared" si="8"/>
        <v>73.319999999999993</v>
      </c>
      <c r="BT6" s="35">
        <f t="shared" si="8"/>
        <v>76.319999999999993</v>
      </c>
      <c r="BU6" s="35">
        <f t="shared" si="8"/>
        <v>54.4</v>
      </c>
      <c r="BV6" s="35">
        <f t="shared" si="8"/>
        <v>54.45</v>
      </c>
      <c r="BW6" s="35">
        <f t="shared" si="8"/>
        <v>54.33</v>
      </c>
      <c r="BX6" s="35">
        <f t="shared" si="8"/>
        <v>55.02</v>
      </c>
      <c r="BY6" s="35">
        <f t="shared" si="8"/>
        <v>59.33</v>
      </c>
      <c r="BZ6" s="34" t="str">
        <f>IF(BZ7="","",IF(BZ7="-","【-】","【"&amp;SUBSTITUTE(TEXT(BZ7,"#,##0.00"),"-","△")&amp;"】"))</f>
        <v>【54.93】</v>
      </c>
      <c r="CA6" s="35">
        <f>IF(CA7="",NA(),CA7)</f>
        <v>269.14999999999998</v>
      </c>
      <c r="CB6" s="35">
        <f t="shared" ref="CB6:CJ6" si="9">IF(CB7="",NA(),CB7)</f>
        <v>265.95999999999998</v>
      </c>
      <c r="CC6" s="35">
        <f t="shared" si="9"/>
        <v>241.75</v>
      </c>
      <c r="CD6" s="35">
        <f t="shared" si="9"/>
        <v>232.97</v>
      </c>
      <c r="CE6" s="35">
        <f t="shared" si="9"/>
        <v>225.42</v>
      </c>
      <c r="CF6" s="35">
        <f t="shared" si="9"/>
        <v>325.14</v>
      </c>
      <c r="CG6" s="35">
        <f t="shared" si="9"/>
        <v>332.75</v>
      </c>
      <c r="CH6" s="35">
        <f t="shared" si="9"/>
        <v>341.05</v>
      </c>
      <c r="CI6" s="35">
        <f t="shared" si="9"/>
        <v>330.62</v>
      </c>
      <c r="CJ6" s="35">
        <f t="shared" si="9"/>
        <v>279.67</v>
      </c>
      <c r="CK6" s="34" t="str">
        <f>IF(CK7="","",IF(CK7="-","【-】","【"&amp;SUBSTITUTE(TEXT(CK7,"#,##0.00"),"-","△")&amp;"】"))</f>
        <v>【292.18】</v>
      </c>
      <c r="CL6" s="35">
        <f>IF(CL7="",NA(),CL7)</f>
        <v>61.46</v>
      </c>
      <c r="CM6" s="35">
        <f t="shared" ref="CM6:CU6" si="10">IF(CM7="",NA(),CM7)</f>
        <v>61.56</v>
      </c>
      <c r="CN6" s="35">
        <f t="shared" si="10"/>
        <v>71.52</v>
      </c>
      <c r="CO6" s="35">
        <f t="shared" si="10"/>
        <v>67.89</v>
      </c>
      <c r="CP6" s="35">
        <f t="shared" si="10"/>
        <v>69.38</v>
      </c>
      <c r="CQ6" s="35">
        <f t="shared" si="10"/>
        <v>62.01</v>
      </c>
      <c r="CR6" s="35">
        <f t="shared" si="10"/>
        <v>60.68</v>
      </c>
      <c r="CS6" s="35">
        <f t="shared" si="10"/>
        <v>59.87</v>
      </c>
      <c r="CT6" s="35">
        <f t="shared" si="10"/>
        <v>59.59</v>
      </c>
      <c r="CU6" s="35">
        <f t="shared" si="10"/>
        <v>61.79</v>
      </c>
      <c r="CV6" s="34" t="str">
        <f>IF(CV7="","",IF(CV7="-","【-】","【"&amp;SUBSTITUTE(TEXT(CV7,"#,##0.00"),"-","△")&amp;"】"))</f>
        <v>【56.91】</v>
      </c>
      <c r="CW6" s="35">
        <f>IF(CW7="",NA(),CW7)</f>
        <v>83.86</v>
      </c>
      <c r="CX6" s="35">
        <f t="shared" ref="CX6:DF6" si="11">IF(CX7="",NA(),CX7)</f>
        <v>80.489999999999995</v>
      </c>
      <c r="CY6" s="35">
        <f t="shared" si="11"/>
        <v>68.790000000000006</v>
      </c>
      <c r="CZ6" s="35">
        <f t="shared" si="11"/>
        <v>71.930000000000007</v>
      </c>
      <c r="DA6" s="35">
        <f t="shared" si="11"/>
        <v>70.37</v>
      </c>
      <c r="DB6" s="35">
        <f t="shared" si="11"/>
        <v>75.8</v>
      </c>
      <c r="DC6" s="35">
        <f t="shared" si="11"/>
        <v>75.760000000000005</v>
      </c>
      <c r="DD6" s="35">
        <f t="shared" si="11"/>
        <v>75.48</v>
      </c>
      <c r="DE6" s="35">
        <f t="shared" si="11"/>
        <v>74.64</v>
      </c>
      <c r="DF6" s="35">
        <f t="shared" si="11"/>
        <v>74.98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0.27</v>
      </c>
      <c r="EE6" s="35">
        <f t="shared" ref="EE6:EM6" si="14">IF(EE7="",NA(),EE7)</f>
        <v>0.19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0.64</v>
      </c>
      <c r="EJ6" s="35">
        <f t="shared" si="14"/>
        <v>0.55000000000000004</v>
      </c>
      <c r="EK6" s="35">
        <f t="shared" si="14"/>
        <v>0.54</v>
      </c>
      <c r="EL6" s="35">
        <f t="shared" si="14"/>
        <v>0.43</v>
      </c>
      <c r="EM6" s="35">
        <f t="shared" si="14"/>
        <v>0.56000000000000005</v>
      </c>
      <c r="EN6" s="34" t="str">
        <f>IF(EN7="","",IF(EN7="-","【-】","【"&amp;SUBSTITUTE(TEXT(EN7,"#,##0.00"),"-","△")&amp;"】"))</f>
        <v>【0.72】</v>
      </c>
    </row>
    <row r="7" spans="1:144" s="36" customFormat="1">
      <c r="A7" s="28"/>
      <c r="B7" s="37">
        <v>2017</v>
      </c>
      <c r="C7" s="37">
        <v>442127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28.69</v>
      </c>
      <c r="Q7" s="38">
        <v>3140</v>
      </c>
      <c r="R7" s="38">
        <v>36824</v>
      </c>
      <c r="S7" s="38">
        <v>603.14</v>
      </c>
      <c r="T7" s="38">
        <v>61.05</v>
      </c>
      <c r="U7" s="38">
        <v>10458</v>
      </c>
      <c r="V7" s="38">
        <v>28.08</v>
      </c>
      <c r="W7" s="38">
        <v>372.44</v>
      </c>
      <c r="X7" s="38">
        <v>72.680000000000007</v>
      </c>
      <c r="Y7" s="38">
        <v>75.53</v>
      </c>
      <c r="Z7" s="38">
        <v>82.07</v>
      </c>
      <c r="AA7" s="38">
        <v>85.38</v>
      </c>
      <c r="AB7" s="38">
        <v>96.28</v>
      </c>
      <c r="AC7" s="38">
        <v>77.19</v>
      </c>
      <c r="AD7" s="38">
        <v>77.48</v>
      </c>
      <c r="AE7" s="38">
        <v>76.02</v>
      </c>
      <c r="AF7" s="38">
        <v>77.66</v>
      </c>
      <c r="AG7" s="38">
        <v>74.03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734.8</v>
      </c>
      <c r="BF7" s="38">
        <v>682.44</v>
      </c>
      <c r="BG7" s="38">
        <v>633.98</v>
      </c>
      <c r="BH7" s="38">
        <v>588.53</v>
      </c>
      <c r="BI7" s="38">
        <v>643.11</v>
      </c>
      <c r="BJ7" s="38">
        <v>1326.51</v>
      </c>
      <c r="BK7" s="38">
        <v>1285.3599999999999</v>
      </c>
      <c r="BL7" s="38">
        <v>1246.73</v>
      </c>
      <c r="BM7" s="38">
        <v>1281.51</v>
      </c>
      <c r="BN7" s="38">
        <v>1068.53</v>
      </c>
      <c r="BO7" s="38">
        <v>1141.75</v>
      </c>
      <c r="BP7" s="38">
        <v>61.17</v>
      </c>
      <c r="BQ7" s="38">
        <v>63.79</v>
      </c>
      <c r="BR7" s="38">
        <v>70.12</v>
      </c>
      <c r="BS7" s="38">
        <v>73.319999999999993</v>
      </c>
      <c r="BT7" s="38">
        <v>76.319999999999993</v>
      </c>
      <c r="BU7" s="38">
        <v>54.4</v>
      </c>
      <c r="BV7" s="38">
        <v>54.45</v>
      </c>
      <c r="BW7" s="38">
        <v>54.33</v>
      </c>
      <c r="BX7" s="38">
        <v>55.02</v>
      </c>
      <c r="BY7" s="38">
        <v>59.33</v>
      </c>
      <c r="BZ7" s="38">
        <v>54.93</v>
      </c>
      <c r="CA7" s="38">
        <v>269.14999999999998</v>
      </c>
      <c r="CB7" s="38">
        <v>265.95999999999998</v>
      </c>
      <c r="CC7" s="38">
        <v>241.75</v>
      </c>
      <c r="CD7" s="38">
        <v>232.97</v>
      </c>
      <c r="CE7" s="38">
        <v>225.42</v>
      </c>
      <c r="CF7" s="38">
        <v>325.14</v>
      </c>
      <c r="CG7" s="38">
        <v>332.75</v>
      </c>
      <c r="CH7" s="38">
        <v>341.05</v>
      </c>
      <c r="CI7" s="38">
        <v>330.62</v>
      </c>
      <c r="CJ7" s="38">
        <v>279.67</v>
      </c>
      <c r="CK7" s="38">
        <v>292.18</v>
      </c>
      <c r="CL7" s="38">
        <v>61.46</v>
      </c>
      <c r="CM7" s="38">
        <v>61.56</v>
      </c>
      <c r="CN7" s="38">
        <v>71.52</v>
      </c>
      <c r="CO7" s="38">
        <v>67.89</v>
      </c>
      <c r="CP7" s="38">
        <v>69.38</v>
      </c>
      <c r="CQ7" s="38">
        <v>62.01</v>
      </c>
      <c r="CR7" s="38">
        <v>60.68</v>
      </c>
      <c r="CS7" s="38">
        <v>59.87</v>
      </c>
      <c r="CT7" s="38">
        <v>59.59</v>
      </c>
      <c r="CU7" s="38">
        <v>61.79</v>
      </c>
      <c r="CV7" s="38">
        <v>56.91</v>
      </c>
      <c r="CW7" s="38">
        <v>83.86</v>
      </c>
      <c r="CX7" s="38">
        <v>80.489999999999995</v>
      </c>
      <c r="CY7" s="38">
        <v>68.790000000000006</v>
      </c>
      <c r="CZ7" s="38">
        <v>71.930000000000007</v>
      </c>
      <c r="DA7" s="38">
        <v>70.37</v>
      </c>
      <c r="DB7" s="38">
        <v>75.8</v>
      </c>
      <c r="DC7" s="38">
        <v>75.760000000000005</v>
      </c>
      <c r="DD7" s="38">
        <v>75.48</v>
      </c>
      <c r="DE7" s="38">
        <v>74.64</v>
      </c>
      <c r="DF7" s="38">
        <v>74.98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0.27</v>
      </c>
      <c r="EE7" s="38">
        <v>0.19</v>
      </c>
      <c r="EF7" s="38">
        <v>0</v>
      </c>
      <c r="EG7" s="38">
        <v>0</v>
      </c>
      <c r="EH7" s="38">
        <v>0</v>
      </c>
      <c r="EI7" s="38">
        <v>0.64</v>
      </c>
      <c r="EJ7" s="38">
        <v>0.55000000000000004</v>
      </c>
      <c r="EK7" s="38">
        <v>0.54</v>
      </c>
      <c r="EL7" s="38">
        <v>0.43</v>
      </c>
      <c r="EM7" s="38">
        <v>0.56000000000000005</v>
      </c>
      <c r="EN7" s="38">
        <v>0.72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bungoohno</cp:lastModifiedBy>
  <cp:lastPrinted>2019-01-24T05:38:52Z</cp:lastPrinted>
  <dcterms:created xsi:type="dcterms:W3CDTF">2018-12-03T08:46:11Z</dcterms:created>
  <dcterms:modified xsi:type="dcterms:W3CDTF">2019-01-24T05:38:57Z</dcterms:modified>
</cp:coreProperties>
</file>