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KIXUYfYBSLPIVoUHeoy/LG6ELQ7sIeoiGUU9c9lW1mBxYVCDnqJR7GTr99cHD/Fl0AhAJ9JVcfq0VhNhDQ0dA==" workbookSaltValue="oKTTMA7Hw4ysqJ39WIhT1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<sst xmlns="http://schemas.openxmlformats.org/spreadsheetml/2006/main" count="240" uniqueCount="126">
  <si>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</si>
  <si>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</si>
  <si>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</si>
  <si>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</si>
  <si>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</si>
  <si>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</si>
  <si>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</si>
  <si>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</si>
  <si>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</si>
  <si>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</si>
  <si>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</si>
  <si>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</si>
  <si>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</si>
  <si>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</si>
  <si>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</si>
  <si>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</si>
  <si>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</si>
  <si>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</si>
  <si>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</si>
  <si>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</si>
  <si>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</si>
  <si>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</si>
  <si>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</si>
  <si>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</si>
  <si>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</si>
  <si>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</si>
  <si>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</si>
  <si>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</si>
  <si>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</si>
  <si>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</si>
  <si>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</si>
  <si>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</si>
  <si>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</si>
  <si>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</si>
  <si>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</si>
  <si>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</si>
  <si>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</si>
  <si>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</si>
  <si>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</si>
  <si>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</si>
  <si>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</si>
  <si>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</si>
  <si>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</si>
  <si>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</si>
  <si>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</si>
  <si>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</si>
  <si>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</si>
  <si>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</si>
  <si>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</si>
  <si>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</si>
  <si>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</si>
  <si>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</si>
  <si>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</si>
  <si>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</si>
  <si>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</si>
  <si>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</si>
  <si>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</si>
  <si>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</si>
  <si>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</si>
  <si>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</si>
  <si>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</si>
  <si>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</si>
  <si>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</si>
  <si>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</si>
  <si>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</si>
  <si>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</si>
  <si>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</si>
  <si>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</si>
  <si>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</si>
  <si>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</si>
  <si>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</si>
  <si>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</si>
  <si>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</si>
  <si>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</si>
  <si>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</si>
  <si>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</si>
  <si>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</si>
  <si>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</si>
  <si>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</si>
  <si>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</si>
  <si>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</si>
  <si>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</si>
  <si>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</si>
  <si>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</si>
  <si>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</si>
  <si>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</si>
  <si>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</si>
  <si>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</si>
  <si>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</si>
  <si>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</si>
  <si>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</si>
  <si>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</si>
  <si>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</si>
  <si>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</si>
  <si>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</si>
  <si>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</si>
  <si>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</si>
  <si>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</si>
  <si>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</si>
  <si>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</si>
  <si>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</si>
  <si>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</si>
  <si>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</si>
  <si>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</si>
  <si>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</si>
  <si>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</si>
  <si>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</si>
  <si>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</si>
  <si>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</si>
  <si>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</si>
  <si>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</si>
  <si>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</si>
  <si>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</si>
  <si>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</si>
  <si>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</si>
  <si>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</si>
  <si>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</si>
  <si>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</si>
  <si>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</si>
  <si>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</si>
  <si>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</si>
  <si>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</si>
  <si>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</si>
  <si>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施設整備の老朽化により改修等に係る費用の発生は避けられない状況であることから、国や県の補助事業を活用し、より一層の効率的かつ計画的な維持管理を行い経費削減に努める。
　今後の課題として、使用料の料金体系を従量制とし地域間の格差を是正する方針で、早期の料金体系の統一に努めていく。また統一後には、現在の使用料である1か月20㎥あたり3,020円/月は類団数値(3,258円/月)を大きく下回っていることから、今後、繰入金の抑制につながるような料金体系の設定が必要不可欠である。
　さらに、水洗化率の向上のため、関係自治区への説明会を行うとともに生活排水推進員制度の導入も検討しながら、未接続世帯への普及促進活動に努めていく。
</t>
    <rPh sb="16" eb="17">
      <t>カカ</t>
    </rPh>
    <rPh sb="85" eb="87">
      <t>コンゴ</t>
    </rPh>
    <rPh sb="244" eb="247">
      <t>スイセンカ</t>
    </rPh>
    <rPh sb="247" eb="248">
      <t>リツ</t>
    </rPh>
    <rPh sb="249" eb="251">
      <t>コウジョウ</t>
    </rPh>
    <rPh sb="292" eb="295">
      <t>ミセツゾク</t>
    </rPh>
    <rPh sb="295" eb="297">
      <t>セタイ</t>
    </rPh>
    <rPh sb="299" eb="301">
      <t>フキュウ</t>
    </rPh>
    <rPh sb="301" eb="303">
      <t>ソクシン</t>
    </rPh>
    <rPh sb="303" eb="305">
      <t>カツドウ</t>
    </rPh>
    <rPh sb="306" eb="307">
      <t>ツト</t>
    </rPh>
    <phoneticPr fontId="4"/>
  </si>
  <si>
    <t>③「管渠改善率」
　現在の数値は0％であり、今後、管渠の改修等について計画する必要がある。また、施設の改修については、ライフサイクルのコストの最小化を計るため、21年度に各施設の機能診断を実施し策定した最適整備構想に基づき、将来的にも農業集落排水施設として維持管理を行う4処理区（山城、深見、矢部、御沓）の機器更新（機能強化事業）を経年経過したものから順次行っている。</t>
    <rPh sb="2" eb="4">
      <t>カンキョ</t>
    </rPh>
    <rPh sb="4" eb="6">
      <t>カイゼン</t>
    </rPh>
    <rPh sb="6" eb="7">
      <t>リツ</t>
    </rPh>
    <rPh sb="30" eb="31">
      <t>トウ</t>
    </rPh>
    <rPh sb="35" eb="37">
      <t>ケイカク</t>
    </rPh>
    <rPh sb="39" eb="41">
      <t>ヒツヨウ</t>
    </rPh>
    <rPh sb="97" eb="99">
      <t>サクテイ</t>
    </rPh>
    <rPh sb="108" eb="109">
      <t>モト</t>
    </rPh>
    <rPh sb="153" eb="155">
      <t>キキ</t>
    </rPh>
    <phoneticPr fontId="4"/>
  </si>
  <si>
    <r>
      <t>①「収益的収支比率」
　年々上昇傾向にあるが、施設整備の老朽化による修繕料、点検整備費等の諸経費の増加は避けられない状況であることから、効率的な運営や経費削減に取り組むことが重要である。
④「企業債残高対事業規模比率」
　類似団体の平均値と比較すると約4倍の数値になっているが、これは償還に要する一般会計負担額を平成29年度分のみの金額で計上したことが理由と考えられる。
⑤「経費回収率」
　使用料収入は例年大規模な増減は見られないが、維持管理費は増加傾向にあることから、経費回収率は依然として50％を下回った状況が続いている。
⑥「汚水処理原価」
　公営企業会計適用に向けての委託料の増により汚水処理費が増となったため、前年度と比較すると大幅に上昇している。
⑦「施設利用率」
　数値に大きな変動がなく、どの年度も類似団体の平均値を下回っている。新規加入者による水洗化率の向上、及び、効率的な運営による経費削減に努める</t>
    </r>
    <r>
      <rPr>
        <sz val="11"/>
        <color rgb="FFFF0000"/>
        <rFont val="ＭＳ ゴシック"/>
        <family val="3"/>
        <charset val="128"/>
      </rPr>
      <t>。</t>
    </r>
    <r>
      <rPr>
        <sz val="11"/>
        <rFont val="ＭＳ ゴシック"/>
        <family val="3"/>
        <charset val="128"/>
      </rPr>
      <t xml:space="preserve">
⑧「水洗化率」
　どの年度を見ても類似団体の平均値を下回る状況が続いている。水洗化率の向上による使用料収入を図るため、未接続世帯への普及促進に積極的な取り組みを行っていく必要がある。</t>
    </r>
    <rPh sb="2" eb="5">
      <t>シュウエキテキ</t>
    </rPh>
    <rPh sb="5" eb="7">
      <t>シュウシ</t>
    </rPh>
    <rPh sb="7" eb="9">
      <t>ヒリツ</t>
    </rPh>
    <rPh sb="12" eb="14">
      <t>ネンネン</t>
    </rPh>
    <rPh sb="14" eb="16">
      <t>ジョウショウ</t>
    </rPh>
    <rPh sb="16" eb="18">
      <t>ケイコウ</t>
    </rPh>
    <rPh sb="45" eb="48">
      <t>ショケイヒ</t>
    </rPh>
    <rPh sb="96" eb="98">
      <t>キギョウ</t>
    </rPh>
    <rPh sb="98" eb="99">
      <t>サイ</t>
    </rPh>
    <rPh sb="99" eb="101">
      <t>ザンダカ</t>
    </rPh>
    <rPh sb="101" eb="102">
      <t>タイ</t>
    </rPh>
    <rPh sb="102" eb="104">
      <t>ジギョウ</t>
    </rPh>
    <rPh sb="104" eb="106">
      <t>キボ</t>
    </rPh>
    <rPh sb="106" eb="108">
      <t>ヒリツ</t>
    </rPh>
    <rPh sb="111" eb="113">
      <t>ルイジ</t>
    </rPh>
    <rPh sb="113" eb="115">
      <t>ダンタイ</t>
    </rPh>
    <rPh sb="116" eb="118">
      <t>ヘイキン</t>
    </rPh>
    <rPh sb="118" eb="119">
      <t>チ</t>
    </rPh>
    <rPh sb="120" eb="122">
      <t>ヒカク</t>
    </rPh>
    <rPh sb="125" eb="126">
      <t>ヤク</t>
    </rPh>
    <rPh sb="127" eb="128">
      <t>バイ</t>
    </rPh>
    <rPh sb="129" eb="131">
      <t>スウチ</t>
    </rPh>
    <rPh sb="142" eb="144">
      <t>ショウカン</t>
    </rPh>
    <rPh sb="145" eb="146">
      <t>ヨウ</t>
    </rPh>
    <rPh sb="148" eb="150">
      <t>イッパン</t>
    </rPh>
    <rPh sb="150" eb="152">
      <t>カイケイ</t>
    </rPh>
    <rPh sb="152" eb="154">
      <t>フタン</t>
    </rPh>
    <rPh sb="154" eb="155">
      <t>ガク</t>
    </rPh>
    <rPh sb="156" eb="158">
      <t>ヘイセイ</t>
    </rPh>
    <rPh sb="160" eb="162">
      <t>ネンド</t>
    </rPh>
    <rPh sb="162" eb="163">
      <t>ブン</t>
    </rPh>
    <rPh sb="166" eb="168">
      <t>キンガク</t>
    </rPh>
    <rPh sb="169" eb="171">
      <t>ケイジョウ</t>
    </rPh>
    <rPh sb="176" eb="178">
      <t>リユウ</t>
    </rPh>
    <rPh sb="179" eb="180">
      <t>カンガ</t>
    </rPh>
    <rPh sb="188" eb="190">
      <t>ケイヒ</t>
    </rPh>
    <rPh sb="190" eb="192">
      <t>カイシュウ</t>
    </rPh>
    <rPh sb="192" eb="193">
      <t>リツ</t>
    </rPh>
    <rPh sb="196" eb="199">
      <t>シヨウリョウ</t>
    </rPh>
    <rPh sb="199" eb="201">
      <t>シュウニュウ</t>
    </rPh>
    <rPh sb="202" eb="204">
      <t>レイネン</t>
    </rPh>
    <rPh sb="204" eb="207">
      <t>ダイキボ</t>
    </rPh>
    <rPh sb="208" eb="210">
      <t>ゾウゲン</t>
    </rPh>
    <rPh sb="211" eb="212">
      <t>ミ</t>
    </rPh>
    <rPh sb="218" eb="220">
      <t>イジ</t>
    </rPh>
    <rPh sb="220" eb="223">
      <t>カンリヒ</t>
    </rPh>
    <rPh sb="224" eb="226">
      <t>ゾウカ</t>
    </rPh>
    <rPh sb="226" eb="228">
      <t>ケイコウ</t>
    </rPh>
    <rPh sb="236" eb="238">
      <t>ケイヒ</t>
    </rPh>
    <rPh sb="238" eb="240">
      <t>カイシュウ</t>
    </rPh>
    <rPh sb="240" eb="241">
      <t>リツ</t>
    </rPh>
    <rPh sb="242" eb="244">
      <t>イゼン</t>
    </rPh>
    <rPh sb="251" eb="253">
      <t>シタマワ</t>
    </rPh>
    <rPh sb="255" eb="257">
      <t>ジョウキョウ</t>
    </rPh>
    <rPh sb="258" eb="259">
      <t>ツヅ</t>
    </rPh>
    <rPh sb="267" eb="269">
      <t>オスイ</t>
    </rPh>
    <rPh sb="269" eb="271">
      <t>ショリ</t>
    </rPh>
    <rPh sb="271" eb="273">
      <t>ゲンカ</t>
    </rPh>
    <rPh sb="285" eb="286">
      <t>ム</t>
    </rPh>
    <rPh sb="297" eb="299">
      <t>オスイ</t>
    </rPh>
    <rPh sb="299" eb="301">
      <t>ショリ</t>
    </rPh>
    <rPh sb="301" eb="302">
      <t>ヒ</t>
    </rPh>
    <rPh sb="303" eb="304">
      <t>ゾウ</t>
    </rPh>
    <rPh sb="311" eb="314">
      <t>ゼンネンド</t>
    </rPh>
    <rPh sb="315" eb="317">
      <t>ヒカク</t>
    </rPh>
    <rPh sb="320" eb="322">
      <t>オオハバ</t>
    </rPh>
    <rPh sb="323" eb="325">
      <t>ジョウショウ</t>
    </rPh>
    <rPh sb="333" eb="335">
      <t>シセツ</t>
    </rPh>
    <rPh sb="335" eb="338">
      <t>リヨウリツ</t>
    </rPh>
    <rPh sb="341" eb="343">
      <t>スウチ</t>
    </rPh>
    <rPh sb="344" eb="345">
      <t>オオ</t>
    </rPh>
    <rPh sb="347" eb="349">
      <t>ヘンドウ</t>
    </rPh>
    <rPh sb="355" eb="357">
      <t>ネンド</t>
    </rPh>
    <rPh sb="358" eb="360">
      <t>ルイジ</t>
    </rPh>
    <rPh sb="360" eb="362">
      <t>ダンタイ</t>
    </rPh>
    <rPh sb="363" eb="365">
      <t>ヘイキン</t>
    </rPh>
    <rPh sb="365" eb="366">
      <t>チ</t>
    </rPh>
    <rPh sb="367" eb="369">
      <t>シタマワ</t>
    </rPh>
    <rPh sb="374" eb="376">
      <t>シンキ</t>
    </rPh>
    <rPh sb="376" eb="379">
      <t>カニュウシャ</t>
    </rPh>
    <rPh sb="382" eb="385">
      <t>スイセンカ</t>
    </rPh>
    <rPh sb="385" eb="386">
      <t>リツ</t>
    </rPh>
    <rPh sb="387" eb="389">
      <t>コウジョウ</t>
    </rPh>
    <rPh sb="390" eb="391">
      <t>オヨ</t>
    </rPh>
    <rPh sb="393" eb="396">
      <t>コウリツテキ</t>
    </rPh>
    <rPh sb="397" eb="399">
      <t>ウンエイ</t>
    </rPh>
    <rPh sb="402" eb="404">
      <t>ケイヒ</t>
    </rPh>
    <rPh sb="404" eb="406">
      <t>サクゲン</t>
    </rPh>
    <rPh sb="407" eb="408">
      <t>ツト</t>
    </rPh>
    <rPh sb="414" eb="417">
      <t>スイセンカ</t>
    </rPh>
    <rPh sb="417" eb="418">
      <t>リツ</t>
    </rPh>
    <rPh sb="423" eb="425">
      <t>ネンド</t>
    </rPh>
    <rPh sb="426" eb="427">
      <t>ミ</t>
    </rPh>
    <rPh sb="438" eb="440">
      <t>シタマワ</t>
    </rPh>
    <rPh sb="441" eb="443">
      <t>ジョウキョウ</t>
    </rPh>
    <rPh sb="444" eb="445">
      <t>ツヅ</t>
    </rPh>
    <rPh sb="450" eb="453">
      <t>スイセンカ</t>
    </rPh>
    <rPh sb="453" eb="454">
      <t>リツ</t>
    </rPh>
    <rPh sb="455" eb="457">
      <t>コウジョウ</t>
    </rPh>
    <rPh sb="466" eb="467">
      <t>ハカ</t>
    </rPh>
    <rPh sb="471" eb="474">
      <t>ミセツゾク</t>
    </rPh>
    <rPh sb="474" eb="476">
      <t>セタイ</t>
    </rPh>
    <rPh sb="478" eb="480">
      <t>フキュウ</t>
    </rPh>
    <rPh sb="480" eb="482">
      <t>ソクシン</t>
    </rPh>
    <rPh sb="483" eb="486">
      <t>セッキョクテキ</t>
    </rPh>
    <rPh sb="487" eb="488">
      <t>ト</t>
    </rPh>
    <rPh sb="489" eb="490">
      <t>ク</t>
    </rPh>
    <rPh sb="492" eb="493">
      <t>オコナ</t>
    </rPh>
    <rPh sb="497" eb="4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</si>
</sst>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2D-421F-9EB2-5DA34B1949B6}"/>
            </c:ext>
          </c:extLst>
        </c:ser>
        <c:dLbls>
          <c:showLegendKey val="0"/>
          <c:showVal val="0"/>
          <c:showCatName val="0"/>
          <c:showSerName val="0"/>
          <c:showPercent val="0"/>
          <c:showBubbleSize val="0"/>
        </c:dLbls>
        <c:gapWidth val="150"/>
        <c:axId val="82637568"/>
        <c:axId val="826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42D-421F-9EB2-5DA34B1949B6}"/>
            </c:ext>
          </c:extLst>
        </c:ser>
        <c:dLbls>
          <c:showLegendKey val="0"/>
          <c:showVal val="0"/>
          <c:showCatName val="0"/>
          <c:showSerName val="0"/>
          <c:showPercent val="0"/>
          <c:showBubbleSize val="0"/>
        </c:dLbls>
        <c:marker val="1"/>
        <c:smooth val="0"/>
        <c:axId val="82637568"/>
        <c:axId val="82639872"/>
      </c:lineChart>
      <c:dateAx>
        <c:axId val="82637568"/>
        <c:scaling>
          <c:orientation val="minMax"/>
        </c:scaling>
        <c:delete val="1"/>
        <c:axPos val="b"/>
        <c:numFmt formatCode="ge" sourceLinked="1"/>
        <c:majorTickMark val="none"/>
        <c:minorTickMark val="none"/>
        <c:tickLblPos val="none"/>
        <c:crossAx val="82639872"/>
        <c:crosses val="autoZero"/>
        <c:auto val="1"/>
        <c:lblOffset val="100"/>
        <c:baseTimeUnit val="years"/>
      </c:dateAx>
      <c:valAx>
        <c:axId val="826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36.35</c:v>
                </c:pt>
                <c:pt idx="1">
                  <c:v>36.67</c:v>
                </c:pt>
                <c:pt idx="2">
                  <c:v>36.58</c:v>
                </c:pt>
                <c:pt idx="3">
                  <c:v>37.520000000000003</c:v>
                </c:pt>
                <c:pt idx="4">
                  <c:v>37.659999999999997</c:v>
                </c:pt>
              </c:numCache>
            </c:numRef>
          </c:val>
          <c:extLst xmlns:c16r2="http://schemas.microsoft.com/office/drawing/2015/06/chart">
            <c:ext xmlns:c16="http://schemas.microsoft.com/office/drawing/2014/chart" uri="{C3380CC4-5D6E-409C-BE32-E72D297353CC}">
              <c16:uniqueId val="{00000000-D004-4A8B-90EA-41F2C974E0AF}"/>
            </c:ext>
          </c:extLst>
        </c:ser>
        <c:dLbls>
          <c:showLegendKey val="0"/>
          <c:showVal val="0"/>
          <c:showCatName val="0"/>
          <c:showSerName val="0"/>
          <c:showPercent val="0"/>
          <c:showBubbleSize val="0"/>
        </c:dLbls>
        <c:gapWidth val="150"/>
        <c:axId val="84357120"/>
        <c:axId val="84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D004-4A8B-90EA-41F2C974E0AF}"/>
            </c:ext>
          </c:extLst>
        </c:ser>
        <c:dLbls>
          <c:showLegendKey val="0"/>
          <c:showVal val="0"/>
          <c:showCatName val="0"/>
          <c:showSerName val="0"/>
          <c:showPercent val="0"/>
          <c:showBubbleSize val="0"/>
        </c:dLbls>
        <c:marker val="1"/>
        <c:smooth val="0"/>
        <c:axId val="84357120"/>
        <c:axId val="84359040"/>
      </c:lineChart>
      <c:dateAx>
        <c:axId val="84357120"/>
        <c:scaling>
          <c:orientation val="minMax"/>
        </c:scaling>
        <c:delete val="1"/>
        <c:axPos val="b"/>
        <c:numFmt formatCode="ge" sourceLinked="1"/>
        <c:majorTickMark val="none"/>
        <c:minorTickMark val="none"/>
        <c:tickLblPos val="none"/>
        <c:crossAx val="84359040"/>
        <c:crosses val="autoZero"/>
        <c:auto val="1"/>
        <c:lblOffset val="100"/>
        <c:baseTimeUnit val="years"/>
      </c:dateAx>
      <c:valAx>
        <c:axId val="843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66.89</c:v>
                </c:pt>
                <c:pt idx="1">
                  <c:v>68.290000000000006</c:v>
                </c:pt>
                <c:pt idx="2">
                  <c:v>69.34</c:v>
                </c:pt>
                <c:pt idx="3">
                  <c:v>70.790000000000006</c:v>
                </c:pt>
                <c:pt idx="4">
                  <c:v>70.17</c:v>
                </c:pt>
              </c:numCache>
            </c:numRef>
          </c:val>
          <c:extLst xmlns:c16r2="http://schemas.microsoft.com/office/drawing/2015/06/chart">
            <c:ext xmlns:c16="http://schemas.microsoft.com/office/drawing/2014/chart" uri="{C3380CC4-5D6E-409C-BE32-E72D297353CC}">
              <c16:uniqueId val="{00000000-D57C-4476-BD1C-84DE9FE6AA24}"/>
            </c:ext>
          </c:extLst>
        </c:ser>
        <c:dLbls>
          <c:showLegendKey val="0"/>
          <c:showVal val="0"/>
          <c:showCatName val="0"/>
          <c:showSerName val="0"/>
          <c:showPercent val="0"/>
          <c:showBubbleSize val="0"/>
        </c:dLbls>
        <c:gapWidth val="150"/>
        <c:axId val="84377984"/>
        <c:axId val="843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57C-4476-BD1C-84DE9FE6AA24}"/>
            </c:ext>
          </c:extLst>
        </c:ser>
        <c:dLbls>
          <c:showLegendKey val="0"/>
          <c:showVal val="0"/>
          <c:showCatName val="0"/>
          <c:showSerName val="0"/>
          <c:showPercent val="0"/>
          <c:showBubbleSize val="0"/>
        </c:dLbls>
        <c:marker val="1"/>
        <c:smooth val="0"/>
        <c:axId val="84377984"/>
        <c:axId val="84379904"/>
      </c:lineChart>
      <c:dateAx>
        <c:axId val="84377984"/>
        <c:scaling>
          <c:orientation val="minMax"/>
        </c:scaling>
        <c:delete val="1"/>
        <c:axPos val="b"/>
        <c:numFmt formatCode="ge" sourceLinked="1"/>
        <c:majorTickMark val="none"/>
        <c:minorTickMark val="none"/>
        <c:tickLblPos val="none"/>
        <c:crossAx val="84379904"/>
        <c:crosses val="autoZero"/>
        <c:auto val="1"/>
        <c:lblOffset val="100"/>
        <c:baseTimeUnit val="years"/>
      </c:dateAx>
      <c:valAx>
        <c:axId val="843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58.19</c:v>
                </c:pt>
                <c:pt idx="1">
                  <c:v>60.07</c:v>
                </c:pt>
                <c:pt idx="2">
                  <c:v>65.63</c:v>
                </c:pt>
                <c:pt idx="3">
                  <c:v>72.38</c:v>
                </c:pt>
                <c:pt idx="4">
                  <c:v>75.849999999999994</c:v>
                </c:pt>
              </c:numCache>
            </c:numRef>
          </c:val>
          <c:extLst xmlns:c16r2="http://schemas.microsoft.com/office/drawing/2015/06/chart">
            <c:ext xmlns:c16="http://schemas.microsoft.com/office/drawing/2014/chart" uri="{C3380CC4-5D6E-409C-BE32-E72D297353CC}">
              <c16:uniqueId val="{00000000-7563-4395-AEA1-9C95D126F647}"/>
            </c:ext>
          </c:extLst>
        </c:ser>
        <c:dLbls>
          <c:showLegendKey val="0"/>
          <c:showVal val="0"/>
          <c:showCatName val="0"/>
          <c:showSerName val="0"/>
          <c:showPercent val="0"/>
          <c:showBubbleSize val="0"/>
        </c:dLbls>
        <c:gapWidth val="150"/>
        <c:axId val="101347328"/>
        <c:axId val="1013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63-4395-AEA1-9C95D126F647}"/>
            </c:ext>
          </c:extLst>
        </c:ser>
        <c:dLbls>
          <c:showLegendKey val="0"/>
          <c:showVal val="0"/>
          <c:showCatName val="0"/>
          <c:showSerName val="0"/>
          <c:showPercent val="0"/>
          <c:showBubbleSize val="0"/>
        </c:dLbls>
        <c:marker val="1"/>
        <c:smooth val="0"/>
        <c:axId val="101347328"/>
        <c:axId val="101349248"/>
      </c:lineChart>
      <c:dateAx>
        <c:axId val="101347328"/>
        <c:scaling>
          <c:orientation val="minMax"/>
        </c:scaling>
        <c:delete val="1"/>
        <c:axPos val="b"/>
        <c:numFmt formatCode="ge" sourceLinked="1"/>
        <c:majorTickMark val="none"/>
        <c:minorTickMark val="none"/>
        <c:tickLblPos val="none"/>
        <c:crossAx val="101349248"/>
        <c:crosses val="autoZero"/>
        <c:auto val="1"/>
        <c:lblOffset val="100"/>
        <c:baseTimeUnit val="years"/>
      </c:dateAx>
      <c:valAx>
        <c:axId val="1013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81-43FD-A193-EC9DFCB18B39}"/>
            </c:ext>
          </c:extLst>
        </c:ser>
        <c:dLbls>
          <c:showLegendKey val="0"/>
          <c:showVal val="0"/>
          <c:showCatName val="0"/>
          <c:showSerName val="0"/>
          <c:showPercent val="0"/>
          <c:showBubbleSize val="0"/>
        </c:dLbls>
        <c:gapWidth val="150"/>
        <c:axId val="147611008"/>
        <c:axId val="147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81-43FD-A193-EC9DFCB18B39}"/>
            </c:ext>
          </c:extLst>
        </c:ser>
        <c:dLbls>
          <c:showLegendKey val="0"/>
          <c:showVal val="0"/>
          <c:showCatName val="0"/>
          <c:showSerName val="0"/>
          <c:showPercent val="0"/>
          <c:showBubbleSize val="0"/>
        </c:dLbls>
        <c:marker val="1"/>
        <c:smooth val="0"/>
        <c:axId val="147611008"/>
        <c:axId val="147924480"/>
      </c:lineChart>
      <c:dateAx>
        <c:axId val="147611008"/>
        <c:scaling>
          <c:orientation val="minMax"/>
        </c:scaling>
        <c:delete val="1"/>
        <c:axPos val="b"/>
        <c:numFmt formatCode="ge" sourceLinked="1"/>
        <c:majorTickMark val="none"/>
        <c:minorTickMark val="none"/>
        <c:tickLblPos val="none"/>
        <c:crossAx val="147924480"/>
        <c:crosses val="autoZero"/>
        <c:auto val="1"/>
        <c:lblOffset val="100"/>
        <c:baseTimeUnit val="years"/>
      </c:dateAx>
      <c:valAx>
        <c:axId val="14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2A-4C8E-8B51-A2AC18F0F172}"/>
            </c:ext>
          </c:extLst>
        </c:ser>
        <c:dLbls>
          <c:showLegendKey val="0"/>
          <c:showVal val="0"/>
          <c:showCatName val="0"/>
          <c:showSerName val="0"/>
          <c:showPercent val="0"/>
          <c:showBubbleSize val="0"/>
        </c:dLbls>
        <c:gapWidth val="150"/>
        <c:axId val="82605568"/>
        <c:axId val="826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2A-4C8E-8B51-A2AC18F0F172}"/>
            </c:ext>
          </c:extLst>
        </c:ser>
        <c:dLbls>
          <c:showLegendKey val="0"/>
          <c:showVal val="0"/>
          <c:showCatName val="0"/>
          <c:showSerName val="0"/>
          <c:showPercent val="0"/>
          <c:showBubbleSize val="0"/>
        </c:dLbls>
        <c:marker val="1"/>
        <c:smooth val="0"/>
        <c:axId val="82605568"/>
        <c:axId val="82607488"/>
      </c:lineChart>
      <c:dateAx>
        <c:axId val="82605568"/>
        <c:scaling>
          <c:orientation val="minMax"/>
        </c:scaling>
        <c:delete val="1"/>
        <c:axPos val="b"/>
        <c:numFmt formatCode="ge" sourceLinked="1"/>
        <c:majorTickMark val="none"/>
        <c:minorTickMark val="none"/>
        <c:tickLblPos val="none"/>
        <c:crossAx val="82607488"/>
        <c:crosses val="autoZero"/>
        <c:auto val="1"/>
        <c:lblOffset val="100"/>
        <c:baseTimeUnit val="years"/>
      </c:dateAx>
      <c:valAx>
        <c:axId val="826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13-442C-AB80-A2F7F1DE5E83}"/>
            </c:ext>
          </c:extLst>
        </c:ser>
        <c:dLbls>
          <c:showLegendKey val="0"/>
          <c:showVal val="0"/>
          <c:showCatName val="0"/>
          <c:showSerName val="0"/>
          <c:showPercent val="0"/>
          <c:showBubbleSize val="0"/>
        </c:dLbls>
        <c:gapWidth val="150"/>
        <c:axId val="82622336"/>
        <c:axId val="826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13-442C-AB80-A2F7F1DE5E83}"/>
            </c:ext>
          </c:extLst>
        </c:ser>
        <c:dLbls>
          <c:showLegendKey val="0"/>
          <c:showVal val="0"/>
          <c:showCatName val="0"/>
          <c:showSerName val="0"/>
          <c:showPercent val="0"/>
          <c:showBubbleSize val="0"/>
        </c:dLbls>
        <c:marker val="1"/>
        <c:smooth val="0"/>
        <c:axId val="82622336"/>
        <c:axId val="82628608"/>
      </c:lineChart>
      <c:dateAx>
        <c:axId val="82622336"/>
        <c:scaling>
          <c:orientation val="minMax"/>
        </c:scaling>
        <c:delete val="1"/>
        <c:axPos val="b"/>
        <c:numFmt formatCode="ge" sourceLinked="1"/>
        <c:majorTickMark val="none"/>
        <c:minorTickMark val="none"/>
        <c:tickLblPos val="none"/>
        <c:crossAx val="82628608"/>
        <c:crosses val="autoZero"/>
        <c:auto val="1"/>
        <c:lblOffset val="100"/>
        <c:baseTimeUnit val="years"/>
      </c:dateAx>
      <c:valAx>
        <c:axId val="826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4-481E-BA9B-EA98CB5F3A95}"/>
            </c:ext>
          </c:extLst>
        </c:ser>
        <c:dLbls>
          <c:showLegendKey val="0"/>
          <c:showVal val="0"/>
          <c:showCatName val="0"/>
          <c:showSerName val="0"/>
          <c:showPercent val="0"/>
          <c:showBubbleSize val="0"/>
        </c:dLbls>
        <c:gapWidth val="150"/>
        <c:axId val="82659584"/>
        <c:axId val="826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4-481E-BA9B-EA98CB5F3A95}"/>
            </c:ext>
          </c:extLst>
        </c:ser>
        <c:dLbls>
          <c:showLegendKey val="0"/>
          <c:showVal val="0"/>
          <c:showCatName val="0"/>
          <c:showSerName val="0"/>
          <c:showPercent val="0"/>
          <c:showBubbleSize val="0"/>
        </c:dLbls>
        <c:marker val="1"/>
        <c:smooth val="0"/>
        <c:axId val="82659584"/>
        <c:axId val="82678144"/>
      </c:lineChart>
      <c:dateAx>
        <c:axId val="82659584"/>
        <c:scaling>
          <c:orientation val="minMax"/>
        </c:scaling>
        <c:delete val="1"/>
        <c:axPos val="b"/>
        <c:numFmt formatCode="ge" sourceLinked="1"/>
        <c:majorTickMark val="none"/>
        <c:minorTickMark val="none"/>
        <c:tickLblPos val="none"/>
        <c:crossAx val="82678144"/>
        <c:crosses val="autoZero"/>
        <c:auto val="1"/>
        <c:lblOffset val="100"/>
        <c:baseTimeUnit val="years"/>
      </c:dateAx>
      <c:valAx>
        <c:axId val="826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2071.54</c:v>
                </c:pt>
                <c:pt idx="1">
                  <c:v>1728.12</c:v>
                </c:pt>
                <c:pt idx="2">
                  <c:v>1169.54</c:v>
                </c:pt>
                <c:pt idx="3">
                  <c:v>801.11</c:v>
                </c:pt>
                <c:pt idx="4">
                  <c:v>3534.23</c:v>
                </c:pt>
              </c:numCache>
            </c:numRef>
          </c:val>
          <c:extLst xmlns:c16r2="http://schemas.microsoft.com/office/drawing/2015/06/chart">
            <c:ext xmlns:c16="http://schemas.microsoft.com/office/drawing/2014/chart" uri="{C3380CC4-5D6E-409C-BE32-E72D297353CC}">
              <c16:uniqueId val="{00000000-37BC-4BE3-8B76-6CDB95D73B51}"/>
            </c:ext>
          </c:extLst>
        </c:ser>
        <c:dLbls>
          <c:showLegendKey val="0"/>
          <c:showVal val="0"/>
          <c:showCatName val="0"/>
          <c:showSerName val="0"/>
          <c:showPercent val="0"/>
          <c:showBubbleSize val="0"/>
        </c:dLbls>
        <c:gapWidth val="150"/>
        <c:axId val="82688640"/>
        <c:axId val="826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37BC-4BE3-8B76-6CDB95D73B51}"/>
            </c:ext>
          </c:extLst>
        </c:ser>
        <c:dLbls>
          <c:showLegendKey val="0"/>
          <c:showVal val="0"/>
          <c:showCatName val="0"/>
          <c:showSerName val="0"/>
          <c:showPercent val="0"/>
          <c:showBubbleSize val="0"/>
        </c:dLbls>
        <c:marker val="1"/>
        <c:smooth val="0"/>
        <c:axId val="82688640"/>
        <c:axId val="82694912"/>
      </c:lineChart>
      <c:dateAx>
        <c:axId val="82688640"/>
        <c:scaling>
          <c:orientation val="minMax"/>
        </c:scaling>
        <c:delete val="1"/>
        <c:axPos val="b"/>
        <c:numFmt formatCode="ge" sourceLinked="1"/>
        <c:majorTickMark val="none"/>
        <c:minorTickMark val="none"/>
        <c:tickLblPos val="none"/>
        <c:crossAx val="82694912"/>
        <c:crosses val="autoZero"/>
        <c:auto val="1"/>
        <c:lblOffset val="100"/>
        <c:baseTimeUnit val="years"/>
      </c:dateAx>
      <c:valAx>
        <c:axId val="82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41.51</c:v>
                </c:pt>
                <c:pt idx="1">
                  <c:v>44.24</c:v>
                </c:pt>
                <c:pt idx="2">
                  <c:v>47.73</c:v>
                </c:pt>
                <c:pt idx="3">
                  <c:v>48.6</c:v>
                </c:pt>
                <c:pt idx="4">
                  <c:v>43.21</c:v>
                </c:pt>
              </c:numCache>
            </c:numRef>
          </c:val>
          <c:extLst xmlns:c16r2="http://schemas.microsoft.com/office/drawing/2015/06/chart">
            <c:ext xmlns:c16="http://schemas.microsoft.com/office/drawing/2014/chart" uri="{C3380CC4-5D6E-409C-BE32-E72D297353CC}">
              <c16:uniqueId val="{00000000-0D59-492D-AB21-91F5A284F573}"/>
            </c:ext>
          </c:extLst>
        </c:ser>
        <c:dLbls>
          <c:showLegendKey val="0"/>
          <c:showVal val="0"/>
          <c:showCatName val="0"/>
          <c:showSerName val="0"/>
          <c:showPercent val="0"/>
          <c:showBubbleSize val="0"/>
        </c:dLbls>
        <c:gapWidth val="150"/>
        <c:axId val="82918400"/>
        <c:axId val="829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D59-492D-AB21-91F5A284F573}"/>
            </c:ext>
          </c:extLst>
        </c:ser>
        <c:dLbls>
          <c:showLegendKey val="0"/>
          <c:showVal val="0"/>
          <c:showCatName val="0"/>
          <c:showSerName val="0"/>
          <c:showPercent val="0"/>
          <c:showBubbleSize val="0"/>
        </c:dLbls>
        <c:marker val="1"/>
        <c:smooth val="0"/>
        <c:axId val="82918400"/>
        <c:axId val="82928768"/>
      </c:lineChart>
      <c:dateAx>
        <c:axId val="82918400"/>
        <c:scaling>
          <c:orientation val="minMax"/>
        </c:scaling>
        <c:delete val="1"/>
        <c:axPos val="b"/>
        <c:numFmt formatCode="ge" sourceLinked="1"/>
        <c:majorTickMark val="none"/>
        <c:minorTickMark val="none"/>
        <c:tickLblPos val="none"/>
        <c:crossAx val="82928768"/>
        <c:crosses val="autoZero"/>
        <c:auto val="1"/>
        <c:lblOffset val="100"/>
        <c:baseTimeUnit val="years"/>
      </c:dateAx>
      <c:valAx>
        <c:axId val="829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301.27</c:v>
                </c:pt>
                <c:pt idx="1">
                  <c:v>298.44</c:v>
                </c:pt>
                <c:pt idx="2">
                  <c:v>272.64</c:v>
                </c:pt>
                <c:pt idx="3">
                  <c:v>266.69</c:v>
                </c:pt>
                <c:pt idx="4">
                  <c:v>299.62</c:v>
                </c:pt>
              </c:numCache>
            </c:numRef>
          </c:val>
          <c:extLst xmlns:c16r2="http://schemas.microsoft.com/office/drawing/2015/06/chart">
            <c:ext xmlns:c16="http://schemas.microsoft.com/office/drawing/2014/chart" uri="{C3380CC4-5D6E-409C-BE32-E72D297353CC}">
              <c16:uniqueId val="{00000000-059A-489A-9A06-ED043D01DEAA}"/>
            </c:ext>
          </c:extLst>
        </c:ser>
        <c:dLbls>
          <c:showLegendKey val="0"/>
          <c:showVal val="0"/>
          <c:showCatName val="0"/>
          <c:showSerName val="0"/>
          <c:showPercent val="0"/>
          <c:showBubbleSize val="0"/>
        </c:dLbls>
        <c:gapWidth val="150"/>
        <c:axId val="82947456"/>
        <c:axId val="829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59A-489A-9A06-ED043D01DEAA}"/>
            </c:ext>
          </c:extLst>
        </c:ser>
        <c:dLbls>
          <c:showLegendKey val="0"/>
          <c:showVal val="0"/>
          <c:showCatName val="0"/>
          <c:showSerName val="0"/>
          <c:showPercent val="0"/>
          <c:showBubbleSize val="0"/>
        </c:dLbls>
        <c:marker val="1"/>
        <c:smooth val="0"/>
        <c:axId val="82947456"/>
        <c:axId val="82949632"/>
      </c:lineChart>
      <c:dateAx>
        <c:axId val="82947456"/>
        <c:scaling>
          <c:orientation val="minMax"/>
        </c:scaling>
        <c:delete val="1"/>
        <c:axPos val="b"/>
        <c:numFmt formatCode="ge" sourceLinked="1"/>
        <c:majorTickMark val="none"/>
        <c:minorTickMark val="none"/>
        <c:tickLblPos val="none"/>
        <c:crossAx val="82949632"/>
        <c:crosses val="autoZero"/>
        <c:auto val="1"/>
        <c:lblOffset val="100"/>
        <c:baseTimeUnit val="years"/>
      </c:dateAx>
      <c:valAx>
        <c:axId val="829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K14" sqref="BK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宇佐市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57090</v>
      </c>
      <c r="AM8" s="66"/>
      <c r="AN8" s="66"/>
      <c r="AO8" s="66"/>
      <c r="AP8" s="66"/>
      <c r="AQ8" s="66"/>
      <c r="AR8" s="66"/>
      <c r="AS8" s="66"/>
      <c r="AT8" s="65">
        <f>データ!T6</f>
        <v>439.05</v>
      </c>
      <c r="AU8" s="65"/>
      <c r="AV8" s="65"/>
      <c r="AW8" s="65"/>
      <c r="AX8" s="65"/>
      <c r="AY8" s="65"/>
      <c r="AZ8" s="65"/>
      <c r="BA8" s="65"/>
      <c r="BB8" s="65">
        <f>データ!U6</f>
        <v>130.03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6.42</v>
      </c>
      <c r="Q10" s="65"/>
      <c r="R10" s="65"/>
      <c r="S10" s="65"/>
      <c r="T10" s="65"/>
      <c r="U10" s="65"/>
      <c r="V10" s="65"/>
      <c r="W10" s="65">
        <f>データ!Q6</f>
        <v>98.24</v>
      </c>
      <c r="X10" s="65"/>
      <c r="Y10" s="65"/>
      <c r="Z10" s="65"/>
      <c r="AA10" s="65"/>
      <c r="AB10" s="65"/>
      <c r="AC10" s="65"/>
      <c r="AD10" s="66">
        <f>データ!R6</f>
        <v>3020</v>
      </c>
      <c r="AE10" s="66"/>
      <c r="AF10" s="66"/>
      <c r="AG10" s="66"/>
      <c r="AH10" s="66"/>
      <c r="AI10" s="66"/>
      <c r="AJ10" s="66"/>
      <c r="AK10" s="2"/>
      <c r="AL10" s="66">
        <f>データ!V6</f>
        <v>3637</v>
      </c>
      <c r="AM10" s="66"/>
      <c r="AN10" s="66"/>
      <c r="AO10" s="66"/>
      <c r="AP10" s="66"/>
      <c r="AQ10" s="66"/>
      <c r="AR10" s="66"/>
      <c r="AS10" s="66"/>
      <c r="AT10" s="65">
        <f>データ!W6</f>
        <v>1.97</v>
      </c>
      <c r="AU10" s="65"/>
      <c r="AV10" s="65"/>
      <c r="AW10" s="65"/>
      <c r="AX10" s="65"/>
      <c r="AY10" s="65"/>
      <c r="AZ10" s="65"/>
      <c r="BA10" s="65"/>
      <c r="BB10" s="65">
        <f>データ!X6</f>
        <v>1846.19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WQY3M03wnwdXyWh2nT4Cr9PAvXc8AyROzOi34cl+ISG7HygSuM5dbKEAYagwqpRtEHNBuIHEKlaO0+Cevdzd1Q==" saltValue="1VHZHrvRiWNO8ZpiwwmB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442119</v>
      </c>
      <c r="D6" s="32">
        <f t="shared" si="3"/>
        <v>47</v>
      </c>
      <c r="E6" s="32">
        <f t="shared" si="3"/>
        <v>17</v>
      </c>
      <c r="F6" s="32">
        <f t="shared" si="3"/>
        <v>5</v>
      </c>
      <c r="G6" s="32">
        <f t="shared" si="3"/>
        <v>0</v>
      </c>
      <c r="H6" s="32" t="str">
        <f t="shared" si="3"/>
        <v>大分県　宇佐市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6.42</v>
      </c>
      <c r="Q6" s="33">
        <f t="shared" si="3"/>
        <v>98.24</v>
      </c>
      <c r="R6" s="33">
        <f t="shared" si="3"/>
        <v>3020</v>
      </c>
      <c r="S6" s="33">
        <f t="shared" si="3"/>
        <v>57090</v>
      </c>
      <c r="T6" s="33">
        <f t="shared" si="3"/>
        <v>439.05</v>
      </c>
      <c r="U6" s="33">
        <f t="shared" si="3"/>
        <v>130.03</v>
      </c>
      <c r="V6" s="33">
        <f t="shared" si="3"/>
        <v>3637</v>
      </c>
      <c r="W6" s="33">
        <f t="shared" si="3"/>
        <v>1.97</v>
      </c>
      <c r="X6" s="33">
        <f t="shared" si="3"/>
        <v>1846.19</v>
      </c>
      <c r="Y6" s="34">
        <f>IF(Y7="",NA(),Y7)</f>
        <v>58.19</v>
      </c>
      <c r="Z6" s="34">
        <f t="shared" ref="Z6:AH6" si="4">IF(Z7="",NA(),Z7)</f>
        <v>60.07</v>
      </c>
      <c r="AA6" s="34">
        <f t="shared" si="4"/>
        <v>65.63</v>
      </c>
      <c r="AB6" s="34">
        <f t="shared" si="4"/>
        <v>72.38</v>
      </c>
      <c r="AC6" s="34">
        <f t="shared" si="4"/>
        <v>75.849999999999994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2071.54</v>
      </c>
      <c r="BG6" s="34">
        <f t="shared" ref="BG6:BO6" si="7">IF(BG7="",NA(),BG7)</f>
        <v>1728.12</v>
      </c>
      <c r="BH6" s="34">
        <f t="shared" si="7"/>
        <v>1169.54</v>
      </c>
      <c r="BI6" s="34">
        <f t="shared" si="7"/>
        <v>801.11</v>
      </c>
      <c r="BJ6" s="34">
        <f t="shared" si="7"/>
        <v>3534.23</v>
      </c>
      <c r="BK6" s="34">
        <f t="shared" si="7"/>
        <v>1126.77</v>
      </c>
      <c r="BL6" s="34">
        <f t="shared" si="7"/>
        <v>1044.8</v>
      </c>
      <c r="BM6" s="34">
        <f t="shared" si="7"/>
        <v>1081.8</v>
      </c>
      <c r="BN6" s="34">
        <f t="shared" si="7"/>
        <v>974.93</v>
      </c>
      <c r="BO6" s="34">
        <f t="shared" si="7"/>
        <v>855.8</v>
      </c>
      <c r="BP6" s="33" t="str">
        <f>IF(BP7="","",IF(BP7="-","【-】","【"&amp;SUBSTITUTE(TEXT(BP7,"#,##0.00"),"-","△")&amp;"】"))</f>
        <v>【814.89】</v>
      </c>
      <c r="BQ6" s="34">
        <f>IF(BQ7="",NA(),BQ7)</f>
        <v>41.51</v>
      </c>
      <c r="BR6" s="34">
        <f t="shared" ref="BR6:BZ6" si="8">IF(BR7="",NA(),BR7)</f>
        <v>44.24</v>
      </c>
      <c r="BS6" s="34">
        <f t="shared" si="8"/>
        <v>47.73</v>
      </c>
      <c r="BT6" s="34">
        <f t="shared" si="8"/>
        <v>48.6</v>
      </c>
      <c r="BU6" s="34">
        <f t="shared" si="8"/>
        <v>43.21</v>
      </c>
      <c r="BV6" s="34">
        <f t="shared" si="8"/>
        <v>50.9</v>
      </c>
      <c r="BW6" s="34">
        <f t="shared" si="8"/>
        <v>50.82</v>
      </c>
      <c r="BX6" s="34">
        <f t="shared" si="8"/>
        <v>52.19</v>
      </c>
      <c r="BY6" s="34">
        <f t="shared" si="8"/>
        <v>55.32</v>
      </c>
      <c r="BZ6" s="34">
        <f t="shared" si="8"/>
        <v>59.8</v>
      </c>
      <c r="CA6" s="33" t="str">
        <f>IF(CA7="","",IF(CA7="-","【-】","【"&amp;SUBSTITUTE(TEXT(CA7,"#,##0.00"),"-","△")&amp;"】"))</f>
        <v>【60.64】</v>
      </c>
      <c r="CB6" s="34">
        <f>IF(CB7="",NA(),CB7)</f>
        <v>301.27</v>
      </c>
      <c r="CC6" s="34">
        <f t="shared" ref="CC6:CK6" si="9">IF(CC7="",NA(),CC7)</f>
        <v>298.44</v>
      </c>
      <c r="CD6" s="34">
        <f t="shared" si="9"/>
        <v>272.64</v>
      </c>
      <c r="CE6" s="34">
        <f t="shared" si="9"/>
        <v>266.69</v>
      </c>
      <c r="CF6" s="34">
        <f t="shared" si="9"/>
        <v>299.62</v>
      </c>
      <c r="CG6" s="34">
        <f t="shared" si="9"/>
        <v>293.27</v>
      </c>
      <c r="CH6" s="34">
        <f t="shared" si="9"/>
        <v>300.52</v>
      </c>
      <c r="CI6" s="34">
        <f t="shared" si="9"/>
        <v>296.14</v>
      </c>
      <c r="CJ6" s="34">
        <f t="shared" si="9"/>
        <v>283.17</v>
      </c>
      <c r="CK6" s="34">
        <f t="shared" si="9"/>
        <v>263.76</v>
      </c>
      <c r="CL6" s="33" t="str">
        <f>IF(CL7="","",IF(CL7="-","【-】","【"&amp;SUBSTITUTE(TEXT(CL7,"#,##0.00"),"-","△")&amp;"】"))</f>
        <v>【255.52】</v>
      </c>
      <c r="CM6" s="34">
        <f>IF(CM7="",NA(),CM7)</f>
        <v>36.35</v>
      </c>
      <c r="CN6" s="34">
        <f t="shared" ref="CN6:CV6" si="10">IF(CN7="",NA(),CN7)</f>
        <v>36.67</v>
      </c>
      <c r="CO6" s="34">
        <f t="shared" si="10"/>
        <v>36.58</v>
      </c>
      <c r="CP6" s="34">
        <f t="shared" si="10"/>
        <v>37.520000000000003</v>
      </c>
      <c r="CQ6" s="34">
        <f t="shared" si="10"/>
        <v>37.659999999999997</v>
      </c>
      <c r="CR6" s="34">
        <f t="shared" si="10"/>
        <v>53.78</v>
      </c>
      <c r="CS6" s="34">
        <f t="shared" si="10"/>
        <v>53.24</v>
      </c>
      <c r="CT6" s="34">
        <f t="shared" si="10"/>
        <v>52.31</v>
      </c>
      <c r="CU6" s="34">
        <f t="shared" si="10"/>
        <v>60.65</v>
      </c>
      <c r="CV6" s="34">
        <f t="shared" si="10"/>
        <v>51.75</v>
      </c>
      <c r="CW6" s="33" t="str">
        <f>IF(CW7="","",IF(CW7="-","【-】","【"&amp;SUBSTITUTE(TEXT(CW7,"#,##0.00"),"-","△")&amp;"】"))</f>
        <v>【52.49】</v>
      </c>
      <c r="CX6" s="34">
        <f>IF(CX7="",NA(),CX7)</f>
        <v>66.89</v>
      </c>
      <c r="CY6" s="34">
        <f t="shared" ref="CY6:DG6" si="11">IF(CY7="",NA(),CY7)</f>
        <v>68.290000000000006</v>
      </c>
      <c r="CZ6" s="34">
        <f t="shared" si="11"/>
        <v>69.34</v>
      </c>
      <c r="DA6" s="34">
        <f t="shared" si="11"/>
        <v>70.790000000000006</v>
      </c>
      <c r="DB6" s="34">
        <f t="shared" si="11"/>
        <v>70.17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442119</v>
      </c>
      <c r="D7" s="36">
        <v>47</v>
      </c>
      <c r="E7" s="36">
        <v>17</v>
      </c>
      <c r="F7" s="36">
        <v>5</v>
      </c>
      <c r="G7" s="36">
        <v>0</v>
      </c>
      <c r="H7" s="36" t="s">
        <v>110</v>
      </c>
      <c r="I7" s="36" t="s">
        <v>111</v>
      </c>
      <c r="J7" s="36" t="s">
        <v>112</v>
      </c>
      <c r="K7" s="36" t="s">
        <v>113</v>
      </c>
      <c r="L7" s="36" t="s">
        <v>114</v>
      </c>
      <c r="M7" s="36" t="s">
        <v>115</v>
      </c>
      <c r="N7" s="37" t="s">
        <v>116</v>
      </c>
      <c r="O7" s="37" t="s">
        <v>117</v>
      </c>
      <c r="P7" s="37">
        <v>6.42</v>
      </c>
      <c r="Q7" s="37">
        <v>98.24</v>
      </c>
      <c r="R7" s="37">
        <v>3020</v>
      </c>
      <c r="S7" s="37">
        <v>57090</v>
      </c>
      <c r="T7" s="37">
        <v>439.05</v>
      </c>
      <c r="U7" s="37">
        <v>130.03</v>
      </c>
      <c r="V7" s="37">
        <v>3637</v>
      </c>
      <c r="W7" s="37">
        <v>1.97</v>
      </c>
      <c r="X7" s="37">
        <v>1846.19</v>
      </c>
      <c r="Y7" s="37">
        <v>58.19</v>
      </c>
      <c r="Z7" s="37">
        <v>60.07</v>
      </c>
      <c r="AA7" s="37">
        <v>65.63</v>
      </c>
      <c r="AB7" s="37">
        <v>72.38</v>
      </c>
      <c r="AC7" s="37">
        <v>75.849999999999994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2071.54</v>
      </c>
      <c r="BG7" s="37">
        <v>1728.12</v>
      </c>
      <c r="BH7" s="37">
        <v>1169.54</v>
      </c>
      <c r="BI7" s="37">
        <v>801.11</v>
      </c>
      <c r="BJ7" s="37">
        <v>3534.23</v>
      </c>
      <c r="BK7" s="37">
        <v>1126.77</v>
      </c>
      <c r="BL7" s="37">
        <v>1044.8</v>
      </c>
      <c r="BM7" s="37">
        <v>1081.8</v>
      </c>
      <c r="BN7" s="37">
        <v>974.93</v>
      </c>
      <c r="BO7" s="37">
        <v>855.8</v>
      </c>
      <c r="BP7" s="37">
        <v>814.89</v>
      </c>
      <c r="BQ7" s="37">
        <v>41.51</v>
      </c>
      <c r="BR7" s="37">
        <v>44.24</v>
      </c>
      <c r="BS7" s="37">
        <v>47.73</v>
      </c>
      <c r="BT7" s="37">
        <v>48.6</v>
      </c>
      <c r="BU7" s="37">
        <v>43.21</v>
      </c>
      <c r="BV7" s="37">
        <v>50.9</v>
      </c>
      <c r="BW7" s="37">
        <v>50.82</v>
      </c>
      <c r="BX7" s="37">
        <v>52.19</v>
      </c>
      <c r="BY7" s="37">
        <v>55.32</v>
      </c>
      <c r="BZ7" s="37">
        <v>59.8</v>
      </c>
      <c r="CA7" s="37">
        <v>60.64</v>
      </c>
      <c r="CB7" s="37">
        <v>301.27</v>
      </c>
      <c r="CC7" s="37">
        <v>298.44</v>
      </c>
      <c r="CD7" s="37">
        <v>272.64</v>
      </c>
      <c r="CE7" s="37">
        <v>266.69</v>
      </c>
      <c r="CF7" s="37">
        <v>299.62</v>
      </c>
      <c r="CG7" s="37">
        <v>293.27</v>
      </c>
      <c r="CH7" s="37">
        <v>300.52</v>
      </c>
      <c r="CI7" s="37">
        <v>296.14</v>
      </c>
      <c r="CJ7" s="37">
        <v>283.17</v>
      </c>
      <c r="CK7" s="37">
        <v>263.76</v>
      </c>
      <c r="CL7" s="37">
        <v>255.52</v>
      </c>
      <c r="CM7" s="37">
        <v>36.35</v>
      </c>
      <c r="CN7" s="37">
        <v>36.67</v>
      </c>
      <c r="CO7" s="37">
        <v>36.58</v>
      </c>
      <c r="CP7" s="37">
        <v>37.520000000000003</v>
      </c>
      <c r="CQ7" s="37">
        <v>37.659999999999997</v>
      </c>
      <c r="CR7" s="37">
        <v>53.78</v>
      </c>
      <c r="CS7" s="37">
        <v>53.24</v>
      </c>
      <c r="CT7" s="37">
        <v>52.31</v>
      </c>
      <c r="CU7" s="37">
        <v>60.65</v>
      </c>
      <c r="CV7" s="37">
        <v>51.75</v>
      </c>
      <c r="CW7" s="37">
        <v>52.49</v>
      </c>
      <c r="CX7" s="37">
        <v>66.89</v>
      </c>
      <c r="CY7" s="37">
        <v>68.290000000000006</v>
      </c>
      <c r="CZ7" s="37">
        <v>69.34</v>
      </c>
      <c r="DA7" s="37">
        <v>70.790000000000006</v>
      </c>
      <c r="DB7" s="37">
        <v>70.17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2019-01-24T04:00:20Z</cp:lastPrinted>
  <dcterms:created xsi:type="dcterms:W3CDTF">2018-12-03T09:30:59Z</dcterms:created>
  <dcterms:modified xsi:type="dcterms:W3CDTF">2019-01-24T04:00:32Z</dcterms:modified>
</cp:coreProperties>
</file>