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4RMBJxPn6SJ1tC1rATuECXALWwOtSY5wH0+K6ZiwDW0K0qAa4PHUDyod5bZWxSrNsaggggc666HNu1zqSyNzuQ==" workbookSaltValue="ApYJxDmYM17w1xYry9FaX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<sst xmlns="http://schemas.openxmlformats.org/spreadsheetml/2006/main" count="232" uniqueCount="120">
  <si>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</si>
  <si>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</si>
  <si>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</si>
  <si>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</si>
  <si>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</si>
  <si>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</si>
  <si>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</si>
  <si>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</si>
  <si>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</si>
  <si>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</si>
  <si>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</si>
  <si>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</si>
  <si>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</si>
  <si>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</si>
  <si>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</si>
  <si>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</si>
  <si>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</si>
  <si>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</si>
  <si>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</si>
  <si>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</si>
  <si>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</si>
  <si>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</si>
  <si>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</si>
  <si>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</si>
  <si>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</si>
  <si>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</si>
  <si>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</si>
  <si>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</si>
  <si>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</si>
  <si>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</si>
  <si>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</si>
  <si>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</si>
  <si>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</si>
  <si>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</si>
  <si>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</si>
  <si>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</si>
  <si>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</si>
  <si>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</si>
  <si>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</si>
  <si>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</si>
  <si>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</si>
  <si>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</si>
  <si>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</si>
  <si>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</si>
  <si>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</si>
  <si>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</si>
  <si>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</si>
  <si>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</si>
  <si>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</si>
  <si>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</si>
  <si>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</si>
  <si>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</si>
  <si>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</si>
  <si>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</si>
  <si>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</si>
  <si>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</si>
  <si>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</si>
  <si>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</si>
  <si>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</si>
  <si>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</si>
  <si>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</si>
  <si>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</si>
  <si>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</si>
  <si>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</si>
  <si>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</si>
  <si>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</si>
  <si>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</si>
  <si>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</si>
  <si>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</si>
  <si>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</si>
  <si>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</si>
  <si>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</si>
  <si>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</si>
  <si>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</si>
  <si>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</si>
  <si>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</si>
  <si>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</si>
  <si>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</si>
  <si>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</si>
  <si>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</si>
  <si>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</si>
  <si>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</si>
  <si>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</si>
  <si>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</si>
  <si>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</si>
  <si>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</si>
  <si>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</si>
  <si>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</si>
  <si>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</si>
  <si>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</si>
  <si>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</si>
  <si>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</si>
  <si>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</si>
  <si>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</si>
  <si>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</si>
  <si>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</si>
  <si>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</si>
  <si>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</si>
  <si>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</si>
  <si>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</si>
  <si>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</si>
  <si>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</si>
  <si>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</si>
  <si>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</si>
  <si>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</si>
  <si>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杵築市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</si>
  <si>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</si>
  <si>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</si>
  <si>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</si>
  <si>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</si>
  <si>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</si>
  <si>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</si>
  <si>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</si>
  <si>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</si>
  <si>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</si>
  <si>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</si>
  <si>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</si>
  <si>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有形固定資産のうち、償却対象資産の減価償却がどの程度進んでいるかを表す指標。類似団体平均値と比べて高い水準で推移しており、老朽化が進んでいることがわかります。計画的な更新が必要です。
②『管路経年比率』…法定耐用年数を超えた管路延長の割合を表す指標。老朽化が進んでいることがわかります。今後は計画的な管の更新を進めなければなりません。
③『管路更新率』…当該年度に更新した管路延長の割合を表す指標。管路更新率は低い水準にあり、今後、投資計画等の見直しが必要です。</t>
    <rPh sb="214" eb="216">
      <t>カンロ</t>
    </rPh>
    <rPh sb="216" eb="218">
      <t>コウシン</t>
    </rPh>
    <rPh sb="218" eb="219">
      <t>リツ</t>
    </rPh>
    <rPh sb="220" eb="221">
      <t>ヒク</t>
    </rPh>
    <rPh sb="222" eb="224">
      <t>スイジュン</t>
    </rPh>
    <rPh sb="228" eb="230">
      <t>コンゴ</t>
    </rPh>
    <rPh sb="231" eb="233">
      <t>トウシ</t>
    </rPh>
    <rPh sb="233" eb="235">
      <t>ケイカク</t>
    </rPh>
    <rPh sb="235" eb="236">
      <t>トウ</t>
    </rPh>
    <rPh sb="237" eb="239">
      <t>ミナオ</t>
    </rPh>
    <rPh sb="241" eb="243">
      <t>ヒツヨウ</t>
    </rPh>
    <phoneticPr fontId="16"/>
  </si>
  <si>
    <r>
      <t>①『経常収支比率』…経常費用が経常収益でどの程度補われているかを示す指標。100％を上回っており、健全な経営状況にあるといえます。
②『累積欠損金』…累積欠損金は、発生しておらず、良好な状態にあります。
③『流動比率』…流動負債に対する流動資産の割合で、短期債務に対する支払能力を表す指標。100％を上回っており良好です。平成26年度以降の指標が大きく減少しているのは、会計基準の見直しにより流動負債が増加したためです。
④『企業債残高対給水収益比率』…給水収益に対する企業債残高の割合であり、企業債残高の規模を表す指標。類似団体平均値より下回っていますが、老朽管更新や</t>
    </r>
    <r>
      <rPr>
        <sz val="11"/>
        <color rgb="FFFF0000"/>
        <rFont val="ＭＳ ゴシック"/>
        <family val="3"/>
        <charset val="128"/>
      </rPr>
      <t>現在検討中の新浄水場建設の見直し内容により</t>
    </r>
    <r>
      <rPr>
        <sz val="11"/>
        <color theme="1"/>
        <rFont val="ＭＳ ゴシック"/>
        <family val="3"/>
        <charset val="128"/>
      </rPr>
      <t>、増加することが予想されます。
⑤『料金回収率』…給水に係る費用が、どの程度給水収益で賄えているかを表した指標。100％を上回っていることから、必要な経費を給水収益で賄えているといえます。
⑥『給水原価』…有収水量1㎥あたりについて、どれだけの費用がかかっているかを表す指標。類似団体平均値と比べて低く抑えられています。
⑦『施設利用率』…配水能力に対する配水量の割合で、施設の利用状況を判断する指標。高い水準で推移しており、良好であるといえます。
⑧『有収率』…施設の稼働が収益につながっているかを判断する指標。類似団体平均値に比べて高い水準で推移しており、良好であるといえます。</t>
    </r>
    <rPh sb="49" eb="51">
      <t>ケンゼン</t>
    </rPh>
    <rPh sb="52" eb="54">
      <t>ケイエイ</t>
    </rPh>
    <rPh sb="54" eb="56">
      <t>ジョウキョウ</t>
    </rPh>
    <rPh sb="156" eb="158">
      <t>リョウコウ</t>
    </rPh>
    <rPh sb="161" eb="163">
      <t>ヘイセイ</t>
    </rPh>
    <rPh sb="165" eb="167">
      <t>ネンド</t>
    </rPh>
    <rPh sb="167" eb="169">
      <t>イコウ</t>
    </rPh>
    <rPh sb="170" eb="172">
      <t>シヒョウ</t>
    </rPh>
    <rPh sb="173" eb="174">
      <t>オオ</t>
    </rPh>
    <rPh sb="176" eb="178">
      <t>ゲンショウ</t>
    </rPh>
    <rPh sb="185" eb="187">
      <t>カイケイ</t>
    </rPh>
    <rPh sb="190" eb="192">
      <t>ミナオ</t>
    </rPh>
    <rPh sb="196" eb="198">
      <t>リュウドウ</t>
    </rPh>
    <rPh sb="198" eb="200">
      <t>フサイ</t>
    </rPh>
    <rPh sb="201" eb="203">
      <t>ゾウカ</t>
    </rPh>
    <rPh sb="261" eb="263">
      <t>ルイジ</t>
    </rPh>
    <rPh sb="263" eb="265">
      <t>ダンタイ</t>
    </rPh>
    <rPh sb="265" eb="268">
      <t>ヘイキンチ</t>
    </rPh>
    <rPh sb="270" eb="272">
      <t>シタマワ</t>
    </rPh>
    <rPh sb="279" eb="281">
      <t>ロウキュウ</t>
    </rPh>
    <rPh sb="281" eb="282">
      <t>カン</t>
    </rPh>
    <rPh sb="282" eb="284">
      <t>コウシン</t>
    </rPh>
    <rPh sb="285" eb="287">
      <t>ゲンザイ</t>
    </rPh>
    <rPh sb="287" eb="290">
      <t>ケントウチュウ</t>
    </rPh>
    <rPh sb="291" eb="292">
      <t>シン</t>
    </rPh>
    <rPh sb="292" eb="295">
      <t>ジョウスイジョウ</t>
    </rPh>
    <rPh sb="295" eb="297">
      <t>ケンセツ</t>
    </rPh>
    <rPh sb="298" eb="300">
      <t>ミナオ</t>
    </rPh>
    <rPh sb="301" eb="303">
      <t>ナイヨウ</t>
    </rPh>
    <rPh sb="307" eb="309">
      <t>ゾウカ</t>
    </rPh>
    <rPh sb="314" eb="316">
      <t>ヨソウ</t>
    </rPh>
    <phoneticPr fontId="16"/>
  </si>
  <si>
    <r>
      <t>現時点では、経営の健全性、施設の効率性は概ね確保されているといえます。しかしながら、給水人口の減少等により、給水収益の減少が予測される中で、</t>
    </r>
    <r>
      <rPr>
        <sz val="11"/>
        <color rgb="FFFF0000"/>
        <rFont val="ＭＳ ゴシック"/>
        <family val="3"/>
        <charset val="128"/>
      </rPr>
      <t>老朽化した浄水場の対応や</t>
    </r>
    <r>
      <rPr>
        <sz val="11"/>
        <color theme="1"/>
        <rFont val="ＭＳ ゴシック"/>
        <family val="3"/>
        <charset val="128"/>
      </rPr>
      <t>法定耐用年数を超えた管路の更新を進めなければならず、アセットマネジメントや施設規模の見直し等を含めた経営戦略の策定が必要となっています。</t>
    </r>
    <rPh sb="70" eb="73">
      <t>ロウキュウカ</t>
    </rPh>
    <rPh sb="79" eb="81">
      <t>タイオウ</t>
    </rPh>
    <rPh sb="119" eb="121">
      <t>シセツ</t>
    </rPh>
    <rPh sb="121" eb="123">
      <t>キボ</t>
    </rPh>
    <rPh sb="124" eb="126">
      <t>ミナオ</t>
    </rPh>
    <rPh sb="127" eb="128">
      <t>トウ</t>
    </rPh>
    <rPh sb="129" eb="130">
      <t>フク</t>
    </rPh>
    <rPh sb="137" eb="139">
      <t>サクテイ</t>
    </rPh>
    <rPh sb="140" eb="142">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</si>
</sst>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0.81</c:v>
                </c:pt>
                <c:pt idx="1">
                  <c:v>1.73</c:v>
                </c:pt>
                <c:pt idx="2">
                  <c:v>1.03</c:v>
                </c:pt>
                <c:pt idx="3">
                  <c:v>1.05</c:v>
                </c:pt>
                <c:pt idx="4">
                  <c:v>1.04</c:v>
                </c:pt>
              </c:numCache>
            </c:numRef>
          </c:val>
          <c:extLst xmlns:c16r2="http://schemas.microsoft.com/office/drawing/2015/06/chart">
            <c:ext xmlns:c16="http://schemas.microsoft.com/office/drawing/2014/chart" uri="{C3380CC4-5D6E-409C-BE32-E72D297353CC}">
              <c16:uniqueId val="{00000000-A6C2-4D71-A0D7-81AB1CC9299F}"/>
            </c:ext>
          </c:extLst>
        </c:ser>
        <c:dLbls>
          <c:showLegendKey val="0"/>
          <c:showVal val="0"/>
          <c:showCatName val="0"/>
          <c:showSerName val="0"/>
          <c:showPercent val="0"/>
          <c:showBubbleSize val="0"/>
        </c:dLbls>
        <c:gapWidth val="150"/>
        <c:axId val="47589632"/>
        <c:axId val="4760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A6C2-4D71-A0D7-81AB1CC9299F}"/>
            </c:ext>
          </c:extLst>
        </c:ser>
        <c:dLbls>
          <c:showLegendKey val="0"/>
          <c:showVal val="0"/>
          <c:showCatName val="0"/>
          <c:showSerName val="0"/>
          <c:showPercent val="0"/>
          <c:showBubbleSize val="0"/>
        </c:dLbls>
        <c:marker val="1"/>
        <c:smooth val="0"/>
        <c:axId val="47589632"/>
        <c:axId val="47604096"/>
      </c:lineChart>
      <c:dateAx>
        <c:axId val="47589632"/>
        <c:scaling>
          <c:orientation val="minMax"/>
        </c:scaling>
        <c:delete val="1"/>
        <c:axPos val="b"/>
        <c:numFmt formatCode="ge" sourceLinked="1"/>
        <c:majorTickMark val="none"/>
        <c:minorTickMark val="none"/>
        <c:tickLblPos val="none"/>
        <c:crossAx val="47604096"/>
        <c:crosses val="autoZero"/>
        <c:auto val="1"/>
        <c:lblOffset val="100"/>
        <c:baseTimeUnit val="years"/>
      </c:dateAx>
      <c:valAx>
        <c:axId val="4760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8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66.790000000000006</c:v>
                </c:pt>
                <c:pt idx="1">
                  <c:v>67.400000000000006</c:v>
                </c:pt>
                <c:pt idx="2">
                  <c:v>68.03</c:v>
                </c:pt>
                <c:pt idx="3">
                  <c:v>68.64</c:v>
                </c:pt>
                <c:pt idx="4">
                  <c:v>68.989999999999995</c:v>
                </c:pt>
              </c:numCache>
            </c:numRef>
          </c:val>
          <c:extLst xmlns:c16r2="http://schemas.microsoft.com/office/drawing/2015/06/chart">
            <c:ext xmlns:c16="http://schemas.microsoft.com/office/drawing/2014/chart" uri="{C3380CC4-5D6E-409C-BE32-E72D297353CC}">
              <c16:uniqueId val="{00000000-28B0-4554-BE9E-25BEC4A161EF}"/>
            </c:ext>
          </c:extLst>
        </c:ser>
        <c:dLbls>
          <c:showLegendKey val="0"/>
          <c:showVal val="0"/>
          <c:showCatName val="0"/>
          <c:showSerName val="0"/>
          <c:showPercent val="0"/>
          <c:showBubbleSize val="0"/>
        </c:dLbls>
        <c:gapWidth val="150"/>
        <c:axId val="49670400"/>
        <c:axId val="4980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28B0-4554-BE9E-25BEC4A161EF}"/>
            </c:ext>
          </c:extLst>
        </c:ser>
        <c:dLbls>
          <c:showLegendKey val="0"/>
          <c:showVal val="0"/>
          <c:showCatName val="0"/>
          <c:showSerName val="0"/>
          <c:showPercent val="0"/>
          <c:showBubbleSize val="0"/>
        </c:dLbls>
        <c:marker val="1"/>
        <c:smooth val="0"/>
        <c:axId val="49670400"/>
        <c:axId val="49807744"/>
      </c:lineChart>
      <c:dateAx>
        <c:axId val="49670400"/>
        <c:scaling>
          <c:orientation val="minMax"/>
        </c:scaling>
        <c:delete val="1"/>
        <c:axPos val="b"/>
        <c:numFmt formatCode="ge" sourceLinked="1"/>
        <c:majorTickMark val="none"/>
        <c:minorTickMark val="none"/>
        <c:tickLblPos val="none"/>
        <c:crossAx val="49807744"/>
        <c:crosses val="autoZero"/>
        <c:auto val="1"/>
        <c:lblOffset val="100"/>
        <c:baseTimeUnit val="years"/>
      </c:dateAx>
      <c:valAx>
        <c:axId val="4980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7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85.68</c:v>
                </c:pt>
                <c:pt idx="1">
                  <c:v>85.71</c:v>
                </c:pt>
                <c:pt idx="2">
                  <c:v>85.12</c:v>
                </c:pt>
                <c:pt idx="3">
                  <c:v>85.86</c:v>
                </c:pt>
                <c:pt idx="4">
                  <c:v>86.12</c:v>
                </c:pt>
              </c:numCache>
            </c:numRef>
          </c:val>
          <c:extLst xmlns:c16r2="http://schemas.microsoft.com/office/drawing/2015/06/chart">
            <c:ext xmlns:c16="http://schemas.microsoft.com/office/drawing/2014/chart" uri="{C3380CC4-5D6E-409C-BE32-E72D297353CC}">
              <c16:uniqueId val="{00000000-DDD5-4707-BEC6-55BDB5DFE699}"/>
            </c:ext>
          </c:extLst>
        </c:ser>
        <c:dLbls>
          <c:showLegendKey val="0"/>
          <c:showVal val="0"/>
          <c:showCatName val="0"/>
          <c:showSerName val="0"/>
          <c:showPercent val="0"/>
          <c:showBubbleSize val="0"/>
        </c:dLbls>
        <c:gapWidth val="150"/>
        <c:axId val="49851008"/>
        <c:axId val="4986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DDD5-4707-BEC6-55BDB5DFE699}"/>
            </c:ext>
          </c:extLst>
        </c:ser>
        <c:dLbls>
          <c:showLegendKey val="0"/>
          <c:showVal val="0"/>
          <c:showCatName val="0"/>
          <c:showSerName val="0"/>
          <c:showPercent val="0"/>
          <c:showBubbleSize val="0"/>
        </c:dLbls>
        <c:marker val="1"/>
        <c:smooth val="0"/>
        <c:axId val="49851008"/>
        <c:axId val="49861376"/>
      </c:lineChart>
      <c:dateAx>
        <c:axId val="49851008"/>
        <c:scaling>
          <c:orientation val="minMax"/>
        </c:scaling>
        <c:delete val="1"/>
        <c:axPos val="b"/>
        <c:numFmt formatCode="ge" sourceLinked="1"/>
        <c:majorTickMark val="none"/>
        <c:minorTickMark val="none"/>
        <c:tickLblPos val="none"/>
        <c:crossAx val="49861376"/>
        <c:crosses val="autoZero"/>
        <c:auto val="1"/>
        <c:lblOffset val="100"/>
        <c:baseTimeUnit val="years"/>
      </c:dateAx>
      <c:valAx>
        <c:axId val="4986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5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110</c:v>
                </c:pt>
                <c:pt idx="1">
                  <c:v>114.42</c:v>
                </c:pt>
                <c:pt idx="2">
                  <c:v>113.35</c:v>
                </c:pt>
                <c:pt idx="3">
                  <c:v>121.8</c:v>
                </c:pt>
                <c:pt idx="4">
                  <c:v>123.14</c:v>
                </c:pt>
              </c:numCache>
            </c:numRef>
          </c:val>
          <c:extLst xmlns:c16r2="http://schemas.microsoft.com/office/drawing/2015/06/chart">
            <c:ext xmlns:c16="http://schemas.microsoft.com/office/drawing/2014/chart" uri="{C3380CC4-5D6E-409C-BE32-E72D297353CC}">
              <c16:uniqueId val="{00000000-552A-412C-B124-AE5C3681232C}"/>
            </c:ext>
          </c:extLst>
        </c:ser>
        <c:dLbls>
          <c:showLegendKey val="0"/>
          <c:showVal val="0"/>
          <c:showCatName val="0"/>
          <c:showSerName val="0"/>
          <c:showPercent val="0"/>
          <c:showBubbleSize val="0"/>
        </c:dLbls>
        <c:gapWidth val="150"/>
        <c:axId val="118508928"/>
        <c:axId val="4934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552A-412C-B124-AE5C3681232C}"/>
            </c:ext>
          </c:extLst>
        </c:ser>
        <c:dLbls>
          <c:showLegendKey val="0"/>
          <c:showVal val="0"/>
          <c:showCatName val="0"/>
          <c:showSerName val="0"/>
          <c:showPercent val="0"/>
          <c:showBubbleSize val="0"/>
        </c:dLbls>
        <c:marker val="1"/>
        <c:smooth val="0"/>
        <c:axId val="118508928"/>
        <c:axId val="49349760"/>
      </c:lineChart>
      <c:dateAx>
        <c:axId val="118508928"/>
        <c:scaling>
          <c:orientation val="minMax"/>
        </c:scaling>
        <c:delete val="1"/>
        <c:axPos val="b"/>
        <c:numFmt formatCode="ge" sourceLinked="1"/>
        <c:majorTickMark val="none"/>
        <c:minorTickMark val="none"/>
        <c:tickLblPos val="none"/>
        <c:crossAx val="49349760"/>
        <c:crosses val="autoZero"/>
        <c:auto val="1"/>
        <c:lblOffset val="100"/>
        <c:baseTimeUnit val="years"/>
      </c:dateAx>
      <c:valAx>
        <c:axId val="49349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850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52.06</c:v>
                </c:pt>
                <c:pt idx="1">
                  <c:v>53.64</c:v>
                </c:pt>
                <c:pt idx="2">
                  <c:v>54.69</c:v>
                </c:pt>
                <c:pt idx="3">
                  <c:v>56.27</c:v>
                </c:pt>
                <c:pt idx="4">
                  <c:v>56</c:v>
                </c:pt>
              </c:numCache>
            </c:numRef>
          </c:val>
          <c:extLst xmlns:c16r2="http://schemas.microsoft.com/office/drawing/2015/06/chart">
            <c:ext xmlns:c16="http://schemas.microsoft.com/office/drawing/2014/chart" uri="{C3380CC4-5D6E-409C-BE32-E72D297353CC}">
              <c16:uniqueId val="{00000000-E6F2-46F0-8181-61B5006D4EA6}"/>
            </c:ext>
          </c:extLst>
        </c:ser>
        <c:dLbls>
          <c:showLegendKey val="0"/>
          <c:showVal val="0"/>
          <c:showCatName val="0"/>
          <c:showSerName val="0"/>
          <c:showPercent val="0"/>
          <c:showBubbleSize val="0"/>
        </c:dLbls>
        <c:gapWidth val="150"/>
        <c:axId val="49363968"/>
        <c:axId val="4939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E6F2-46F0-8181-61B5006D4EA6}"/>
            </c:ext>
          </c:extLst>
        </c:ser>
        <c:dLbls>
          <c:showLegendKey val="0"/>
          <c:showVal val="0"/>
          <c:showCatName val="0"/>
          <c:showSerName val="0"/>
          <c:showPercent val="0"/>
          <c:showBubbleSize val="0"/>
        </c:dLbls>
        <c:marker val="1"/>
        <c:smooth val="0"/>
        <c:axId val="49363968"/>
        <c:axId val="49390720"/>
      </c:lineChart>
      <c:dateAx>
        <c:axId val="49363968"/>
        <c:scaling>
          <c:orientation val="minMax"/>
        </c:scaling>
        <c:delete val="1"/>
        <c:axPos val="b"/>
        <c:numFmt formatCode="ge" sourceLinked="1"/>
        <c:majorTickMark val="none"/>
        <c:minorTickMark val="none"/>
        <c:tickLblPos val="none"/>
        <c:crossAx val="49390720"/>
        <c:crosses val="autoZero"/>
        <c:auto val="1"/>
        <c:lblOffset val="100"/>
        <c:baseTimeUnit val="years"/>
      </c:dateAx>
      <c:valAx>
        <c:axId val="4939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6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2.31</c:v>
                </c:pt>
                <c:pt idx="1">
                  <c:v>8.86</c:v>
                </c:pt>
                <c:pt idx="2">
                  <c:v>8.86</c:v>
                </c:pt>
                <c:pt idx="3">
                  <c:v>10.98</c:v>
                </c:pt>
                <c:pt idx="4">
                  <c:v>10.99</c:v>
                </c:pt>
              </c:numCache>
            </c:numRef>
          </c:val>
          <c:extLst xmlns:c16r2="http://schemas.microsoft.com/office/drawing/2015/06/chart">
            <c:ext xmlns:c16="http://schemas.microsoft.com/office/drawing/2014/chart" uri="{C3380CC4-5D6E-409C-BE32-E72D297353CC}">
              <c16:uniqueId val="{00000000-DB61-452B-A37D-092BA9E9277C}"/>
            </c:ext>
          </c:extLst>
        </c:ser>
        <c:dLbls>
          <c:showLegendKey val="0"/>
          <c:showVal val="0"/>
          <c:showCatName val="0"/>
          <c:showSerName val="0"/>
          <c:showPercent val="0"/>
          <c:showBubbleSize val="0"/>
        </c:dLbls>
        <c:gapWidth val="150"/>
        <c:axId val="49757568"/>
        <c:axId val="4976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DB61-452B-A37D-092BA9E9277C}"/>
            </c:ext>
          </c:extLst>
        </c:ser>
        <c:dLbls>
          <c:showLegendKey val="0"/>
          <c:showVal val="0"/>
          <c:showCatName val="0"/>
          <c:showSerName val="0"/>
          <c:showPercent val="0"/>
          <c:showBubbleSize val="0"/>
        </c:dLbls>
        <c:marker val="1"/>
        <c:smooth val="0"/>
        <c:axId val="49757568"/>
        <c:axId val="49763840"/>
      </c:lineChart>
      <c:dateAx>
        <c:axId val="49757568"/>
        <c:scaling>
          <c:orientation val="minMax"/>
        </c:scaling>
        <c:delete val="1"/>
        <c:axPos val="b"/>
        <c:numFmt formatCode="ge" sourceLinked="1"/>
        <c:majorTickMark val="none"/>
        <c:minorTickMark val="none"/>
        <c:tickLblPos val="none"/>
        <c:crossAx val="49763840"/>
        <c:crosses val="autoZero"/>
        <c:auto val="1"/>
        <c:lblOffset val="100"/>
        <c:baseTimeUnit val="years"/>
      </c:dateAx>
      <c:valAx>
        <c:axId val="4976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5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915-42AC-B38E-15795F1733D7}"/>
            </c:ext>
          </c:extLst>
        </c:ser>
        <c:dLbls>
          <c:showLegendKey val="0"/>
          <c:showVal val="0"/>
          <c:showCatName val="0"/>
          <c:showSerName val="0"/>
          <c:showPercent val="0"/>
          <c:showBubbleSize val="0"/>
        </c:dLbls>
        <c:gapWidth val="150"/>
        <c:axId val="49800704"/>
        <c:axId val="4980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B915-42AC-B38E-15795F1733D7}"/>
            </c:ext>
          </c:extLst>
        </c:ser>
        <c:dLbls>
          <c:showLegendKey val="0"/>
          <c:showVal val="0"/>
          <c:showCatName val="0"/>
          <c:showSerName val="0"/>
          <c:showPercent val="0"/>
          <c:showBubbleSize val="0"/>
        </c:dLbls>
        <c:marker val="1"/>
        <c:smooth val="0"/>
        <c:axId val="49800704"/>
        <c:axId val="49802240"/>
      </c:lineChart>
      <c:dateAx>
        <c:axId val="49800704"/>
        <c:scaling>
          <c:orientation val="minMax"/>
        </c:scaling>
        <c:delete val="1"/>
        <c:axPos val="b"/>
        <c:numFmt formatCode="ge" sourceLinked="1"/>
        <c:majorTickMark val="none"/>
        <c:minorTickMark val="none"/>
        <c:tickLblPos val="none"/>
        <c:crossAx val="49802240"/>
        <c:crosses val="autoZero"/>
        <c:auto val="1"/>
        <c:lblOffset val="100"/>
        <c:baseTimeUnit val="years"/>
      </c:dateAx>
      <c:valAx>
        <c:axId val="49802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80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1081.06</c:v>
                </c:pt>
                <c:pt idx="1">
                  <c:v>380.17</c:v>
                </c:pt>
                <c:pt idx="2">
                  <c:v>424.16</c:v>
                </c:pt>
                <c:pt idx="3">
                  <c:v>500.46</c:v>
                </c:pt>
                <c:pt idx="4">
                  <c:v>509.72</c:v>
                </c:pt>
              </c:numCache>
            </c:numRef>
          </c:val>
          <c:extLst xmlns:c16r2="http://schemas.microsoft.com/office/drawing/2015/06/chart">
            <c:ext xmlns:c16="http://schemas.microsoft.com/office/drawing/2014/chart" uri="{C3380CC4-5D6E-409C-BE32-E72D297353CC}">
              <c16:uniqueId val="{00000000-42D9-4FE8-81CD-48498C0FF286}"/>
            </c:ext>
          </c:extLst>
        </c:ser>
        <c:dLbls>
          <c:showLegendKey val="0"/>
          <c:showVal val="0"/>
          <c:showCatName val="0"/>
          <c:showSerName val="0"/>
          <c:showPercent val="0"/>
          <c:showBubbleSize val="0"/>
        </c:dLbls>
        <c:gapWidth val="150"/>
        <c:axId val="49452160"/>
        <c:axId val="4945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42D9-4FE8-81CD-48498C0FF286}"/>
            </c:ext>
          </c:extLst>
        </c:ser>
        <c:dLbls>
          <c:showLegendKey val="0"/>
          <c:showVal val="0"/>
          <c:showCatName val="0"/>
          <c:showSerName val="0"/>
          <c:showPercent val="0"/>
          <c:showBubbleSize val="0"/>
        </c:dLbls>
        <c:marker val="1"/>
        <c:smooth val="0"/>
        <c:axId val="49452160"/>
        <c:axId val="49454080"/>
      </c:lineChart>
      <c:dateAx>
        <c:axId val="49452160"/>
        <c:scaling>
          <c:orientation val="minMax"/>
        </c:scaling>
        <c:delete val="1"/>
        <c:axPos val="b"/>
        <c:numFmt formatCode="ge" sourceLinked="1"/>
        <c:majorTickMark val="none"/>
        <c:minorTickMark val="none"/>
        <c:tickLblPos val="none"/>
        <c:crossAx val="49454080"/>
        <c:crosses val="autoZero"/>
        <c:auto val="1"/>
        <c:lblOffset val="100"/>
        <c:baseTimeUnit val="years"/>
      </c:dateAx>
      <c:valAx>
        <c:axId val="49454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45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254.7</c:v>
                </c:pt>
                <c:pt idx="1">
                  <c:v>239.78</c:v>
                </c:pt>
                <c:pt idx="2">
                  <c:v>224.05</c:v>
                </c:pt>
                <c:pt idx="3">
                  <c:v>242.47</c:v>
                </c:pt>
                <c:pt idx="4">
                  <c:v>239.2</c:v>
                </c:pt>
              </c:numCache>
            </c:numRef>
          </c:val>
          <c:extLst xmlns:c16r2="http://schemas.microsoft.com/office/drawing/2015/06/chart">
            <c:ext xmlns:c16="http://schemas.microsoft.com/office/drawing/2014/chart" uri="{C3380CC4-5D6E-409C-BE32-E72D297353CC}">
              <c16:uniqueId val="{00000000-BDD1-430E-B40C-F67F26B3B2F4}"/>
            </c:ext>
          </c:extLst>
        </c:ser>
        <c:dLbls>
          <c:showLegendKey val="0"/>
          <c:showVal val="0"/>
          <c:showCatName val="0"/>
          <c:showSerName val="0"/>
          <c:showPercent val="0"/>
          <c:showBubbleSize val="0"/>
        </c:dLbls>
        <c:gapWidth val="150"/>
        <c:axId val="49497600"/>
        <c:axId val="4949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BDD1-430E-B40C-F67F26B3B2F4}"/>
            </c:ext>
          </c:extLst>
        </c:ser>
        <c:dLbls>
          <c:showLegendKey val="0"/>
          <c:showVal val="0"/>
          <c:showCatName val="0"/>
          <c:showSerName val="0"/>
          <c:showPercent val="0"/>
          <c:showBubbleSize val="0"/>
        </c:dLbls>
        <c:marker val="1"/>
        <c:smooth val="0"/>
        <c:axId val="49497600"/>
        <c:axId val="49499520"/>
      </c:lineChart>
      <c:dateAx>
        <c:axId val="49497600"/>
        <c:scaling>
          <c:orientation val="minMax"/>
        </c:scaling>
        <c:delete val="1"/>
        <c:axPos val="b"/>
        <c:numFmt formatCode="ge" sourceLinked="1"/>
        <c:majorTickMark val="none"/>
        <c:minorTickMark val="none"/>
        <c:tickLblPos val="none"/>
        <c:crossAx val="49499520"/>
        <c:crosses val="autoZero"/>
        <c:auto val="1"/>
        <c:lblOffset val="100"/>
        <c:baseTimeUnit val="years"/>
      </c:dateAx>
      <c:valAx>
        <c:axId val="49499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49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104.36</c:v>
                </c:pt>
                <c:pt idx="1">
                  <c:v>109.54</c:v>
                </c:pt>
                <c:pt idx="2">
                  <c:v>107.73</c:v>
                </c:pt>
                <c:pt idx="3">
                  <c:v>115.9</c:v>
                </c:pt>
                <c:pt idx="4">
                  <c:v>116.54</c:v>
                </c:pt>
              </c:numCache>
            </c:numRef>
          </c:val>
          <c:extLst xmlns:c16r2="http://schemas.microsoft.com/office/drawing/2015/06/chart">
            <c:ext xmlns:c16="http://schemas.microsoft.com/office/drawing/2014/chart" uri="{C3380CC4-5D6E-409C-BE32-E72D297353CC}">
              <c16:uniqueId val="{00000000-617A-44A5-88BB-1C7BDAF982AE}"/>
            </c:ext>
          </c:extLst>
        </c:ser>
        <c:dLbls>
          <c:showLegendKey val="0"/>
          <c:showVal val="0"/>
          <c:showCatName val="0"/>
          <c:showSerName val="0"/>
          <c:showPercent val="0"/>
          <c:showBubbleSize val="0"/>
        </c:dLbls>
        <c:gapWidth val="150"/>
        <c:axId val="49538560"/>
        <c:axId val="4954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617A-44A5-88BB-1C7BDAF982AE}"/>
            </c:ext>
          </c:extLst>
        </c:ser>
        <c:dLbls>
          <c:showLegendKey val="0"/>
          <c:showVal val="0"/>
          <c:showCatName val="0"/>
          <c:showSerName val="0"/>
          <c:showPercent val="0"/>
          <c:showBubbleSize val="0"/>
        </c:dLbls>
        <c:marker val="1"/>
        <c:smooth val="0"/>
        <c:axId val="49538560"/>
        <c:axId val="49540480"/>
      </c:lineChart>
      <c:dateAx>
        <c:axId val="49538560"/>
        <c:scaling>
          <c:orientation val="minMax"/>
        </c:scaling>
        <c:delete val="1"/>
        <c:axPos val="b"/>
        <c:numFmt formatCode="ge" sourceLinked="1"/>
        <c:majorTickMark val="none"/>
        <c:minorTickMark val="none"/>
        <c:tickLblPos val="none"/>
        <c:crossAx val="49540480"/>
        <c:crosses val="autoZero"/>
        <c:auto val="1"/>
        <c:lblOffset val="100"/>
        <c:baseTimeUnit val="years"/>
      </c:dateAx>
      <c:valAx>
        <c:axId val="4954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3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150.49</c:v>
                </c:pt>
                <c:pt idx="1">
                  <c:v>141.85</c:v>
                </c:pt>
                <c:pt idx="2">
                  <c:v>143.51</c:v>
                </c:pt>
                <c:pt idx="3">
                  <c:v>132.22</c:v>
                </c:pt>
                <c:pt idx="4">
                  <c:v>131.29</c:v>
                </c:pt>
              </c:numCache>
            </c:numRef>
          </c:val>
          <c:extLst xmlns:c16r2="http://schemas.microsoft.com/office/drawing/2015/06/chart">
            <c:ext xmlns:c16="http://schemas.microsoft.com/office/drawing/2014/chart" uri="{C3380CC4-5D6E-409C-BE32-E72D297353CC}">
              <c16:uniqueId val="{00000000-EACA-4F00-B63A-69AFD9885F35}"/>
            </c:ext>
          </c:extLst>
        </c:ser>
        <c:dLbls>
          <c:showLegendKey val="0"/>
          <c:showVal val="0"/>
          <c:showCatName val="0"/>
          <c:showSerName val="0"/>
          <c:showPercent val="0"/>
          <c:showBubbleSize val="0"/>
        </c:dLbls>
        <c:gapWidth val="150"/>
        <c:axId val="49629056"/>
        <c:axId val="4963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EACA-4F00-B63A-69AFD9885F35}"/>
            </c:ext>
          </c:extLst>
        </c:ser>
        <c:dLbls>
          <c:showLegendKey val="0"/>
          <c:showVal val="0"/>
          <c:showCatName val="0"/>
          <c:showSerName val="0"/>
          <c:showPercent val="0"/>
          <c:showBubbleSize val="0"/>
        </c:dLbls>
        <c:marker val="1"/>
        <c:smooth val="0"/>
        <c:axId val="49629056"/>
        <c:axId val="49635328"/>
      </c:lineChart>
      <c:dateAx>
        <c:axId val="49629056"/>
        <c:scaling>
          <c:orientation val="minMax"/>
        </c:scaling>
        <c:delete val="1"/>
        <c:axPos val="b"/>
        <c:numFmt formatCode="ge" sourceLinked="1"/>
        <c:majorTickMark val="none"/>
        <c:minorTickMark val="none"/>
        <c:tickLblPos val="none"/>
        <c:crossAx val="49635328"/>
        <c:crosses val="autoZero"/>
        <c:auto val="1"/>
        <c:lblOffset val="100"/>
        <c:baseTimeUnit val="years"/>
      </c:dateAx>
      <c:valAx>
        <c:axId val="4963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2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4" t="str">
        <f>データ!H6</f>
        <v>大分県　杵築市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29871</v>
      </c>
      <c r="AM8" s="70"/>
      <c r="AN8" s="70"/>
      <c r="AO8" s="70"/>
      <c r="AP8" s="70"/>
      <c r="AQ8" s="70"/>
      <c r="AR8" s="70"/>
      <c r="AS8" s="70"/>
      <c r="AT8" s="66">
        <f>データ!$S$6</f>
        <v>280.08</v>
      </c>
      <c r="AU8" s="67"/>
      <c r="AV8" s="67"/>
      <c r="AW8" s="67"/>
      <c r="AX8" s="67"/>
      <c r="AY8" s="67"/>
      <c r="AZ8" s="67"/>
      <c r="BA8" s="67"/>
      <c r="BB8" s="69">
        <f>データ!$T$6</f>
        <v>106.65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c r="A10" s="2"/>
      <c r="B10" s="66" t="str">
        <f>データ!$N$6</f>
        <v>-</v>
      </c>
      <c r="C10" s="67"/>
      <c r="D10" s="67"/>
      <c r="E10" s="67"/>
      <c r="F10" s="67"/>
      <c r="G10" s="67"/>
      <c r="H10" s="67"/>
      <c r="I10" s="66">
        <f>データ!$O$6</f>
        <v>68.28</v>
      </c>
      <c r="J10" s="67"/>
      <c r="K10" s="67"/>
      <c r="L10" s="67"/>
      <c r="M10" s="67"/>
      <c r="N10" s="67"/>
      <c r="O10" s="68"/>
      <c r="P10" s="69">
        <f>データ!$P$6</f>
        <v>67.86</v>
      </c>
      <c r="Q10" s="69"/>
      <c r="R10" s="69"/>
      <c r="S10" s="69"/>
      <c r="T10" s="69"/>
      <c r="U10" s="69"/>
      <c r="V10" s="69"/>
      <c r="W10" s="70">
        <f>データ!$Q$6</f>
        <v>3130</v>
      </c>
      <c r="X10" s="70"/>
      <c r="Y10" s="70"/>
      <c r="Z10" s="70"/>
      <c r="AA10" s="70"/>
      <c r="AB10" s="70"/>
      <c r="AC10" s="70"/>
      <c r="AD10" s="2"/>
      <c r="AE10" s="2"/>
      <c r="AF10" s="2"/>
      <c r="AG10" s="2"/>
      <c r="AH10" s="4"/>
      <c r="AI10" s="4"/>
      <c r="AJ10" s="4"/>
      <c r="AK10" s="4"/>
      <c r="AL10" s="70">
        <f>データ!$U$6</f>
        <v>20181</v>
      </c>
      <c r="AM10" s="70"/>
      <c r="AN10" s="70"/>
      <c r="AO10" s="70"/>
      <c r="AP10" s="70"/>
      <c r="AQ10" s="70"/>
      <c r="AR10" s="70"/>
      <c r="AS10" s="70"/>
      <c r="AT10" s="66">
        <f>データ!$V$6</f>
        <v>60.9</v>
      </c>
      <c r="AU10" s="67"/>
      <c r="AV10" s="67"/>
      <c r="AW10" s="67"/>
      <c r="AX10" s="67"/>
      <c r="AY10" s="67"/>
      <c r="AZ10" s="67"/>
      <c r="BA10" s="67"/>
      <c r="BB10" s="69">
        <f>データ!$W$6</f>
        <v>331.38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EkvbFxIj2fQR2dljJp83J9L4j8hR5texW/WzZyV2RicsTbwnV2cazePsvqzBfpPnlaCs+nVeFGNiNJJDyj4fRw==" saltValue="m1WHQtEsvY0Tj6J6Xh3Va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442101</v>
      </c>
      <c r="D6" s="33">
        <f t="shared" si="3"/>
        <v>46</v>
      </c>
      <c r="E6" s="33">
        <f t="shared" si="3"/>
        <v>1</v>
      </c>
      <c r="F6" s="33">
        <f t="shared" si="3"/>
        <v>0</v>
      </c>
      <c r="G6" s="33">
        <f t="shared" si="3"/>
        <v>1</v>
      </c>
      <c r="H6" s="33" t="str">
        <f t="shared" si="3"/>
        <v>大分県　杵築市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68.28</v>
      </c>
      <c r="P6" s="34">
        <f t="shared" si="3"/>
        <v>67.86</v>
      </c>
      <c r="Q6" s="34">
        <f t="shared" si="3"/>
        <v>3130</v>
      </c>
      <c r="R6" s="34">
        <f t="shared" si="3"/>
        <v>29871</v>
      </c>
      <c r="S6" s="34">
        <f t="shared" si="3"/>
        <v>280.08</v>
      </c>
      <c r="T6" s="34">
        <f t="shared" si="3"/>
        <v>106.65</v>
      </c>
      <c r="U6" s="34">
        <f t="shared" si="3"/>
        <v>20181</v>
      </c>
      <c r="V6" s="34">
        <f t="shared" si="3"/>
        <v>60.9</v>
      </c>
      <c r="W6" s="34">
        <f t="shared" si="3"/>
        <v>331.38</v>
      </c>
      <c r="X6" s="35">
        <f>IF(X7="",NA(),X7)</f>
        <v>110</v>
      </c>
      <c r="Y6" s="35">
        <f t="shared" ref="Y6:AG6" si="4">IF(Y7="",NA(),Y7)</f>
        <v>114.42</v>
      </c>
      <c r="Z6" s="35">
        <f t="shared" si="4"/>
        <v>113.35</v>
      </c>
      <c r="AA6" s="35">
        <f t="shared" si="4"/>
        <v>121.8</v>
      </c>
      <c r="AB6" s="35">
        <f t="shared" si="4"/>
        <v>123.14</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1081.06</v>
      </c>
      <c r="AU6" s="35">
        <f t="shared" ref="AU6:BC6" si="6">IF(AU7="",NA(),AU7)</f>
        <v>380.17</v>
      </c>
      <c r="AV6" s="35">
        <f t="shared" si="6"/>
        <v>424.16</v>
      </c>
      <c r="AW6" s="35">
        <f t="shared" si="6"/>
        <v>500.46</v>
      </c>
      <c r="AX6" s="35">
        <f t="shared" si="6"/>
        <v>509.72</v>
      </c>
      <c r="AY6" s="35">
        <f t="shared" si="6"/>
        <v>963.24</v>
      </c>
      <c r="AZ6" s="35">
        <f t="shared" si="6"/>
        <v>381.53</v>
      </c>
      <c r="BA6" s="35">
        <f t="shared" si="6"/>
        <v>391.54</v>
      </c>
      <c r="BB6" s="35">
        <f t="shared" si="6"/>
        <v>384.34</v>
      </c>
      <c r="BC6" s="35">
        <f t="shared" si="6"/>
        <v>359.47</v>
      </c>
      <c r="BD6" s="34" t="str">
        <f>IF(BD7="","",IF(BD7="-","【-】","【"&amp;SUBSTITUTE(TEXT(BD7,"#,##0.00"),"-","△")&amp;"】"))</f>
        <v>【264.34】</v>
      </c>
      <c r="BE6" s="35">
        <f>IF(BE7="",NA(),BE7)</f>
        <v>254.7</v>
      </c>
      <c r="BF6" s="35">
        <f t="shared" ref="BF6:BN6" si="7">IF(BF7="",NA(),BF7)</f>
        <v>239.78</v>
      </c>
      <c r="BG6" s="35">
        <f t="shared" si="7"/>
        <v>224.05</v>
      </c>
      <c r="BH6" s="35">
        <f t="shared" si="7"/>
        <v>242.47</v>
      </c>
      <c r="BI6" s="35">
        <f t="shared" si="7"/>
        <v>239.2</v>
      </c>
      <c r="BJ6" s="35">
        <f t="shared" si="7"/>
        <v>400.38</v>
      </c>
      <c r="BK6" s="35">
        <f t="shared" si="7"/>
        <v>393.27</v>
      </c>
      <c r="BL6" s="35">
        <f t="shared" si="7"/>
        <v>386.97</v>
      </c>
      <c r="BM6" s="35">
        <f t="shared" si="7"/>
        <v>380.58</v>
      </c>
      <c r="BN6" s="35">
        <f t="shared" si="7"/>
        <v>401.79</v>
      </c>
      <c r="BO6" s="34" t="str">
        <f>IF(BO7="","",IF(BO7="-","【-】","【"&amp;SUBSTITUTE(TEXT(BO7,"#,##0.00"),"-","△")&amp;"】"))</f>
        <v>【274.27】</v>
      </c>
      <c r="BP6" s="35">
        <f>IF(BP7="",NA(),BP7)</f>
        <v>104.36</v>
      </c>
      <c r="BQ6" s="35">
        <f t="shared" ref="BQ6:BY6" si="8">IF(BQ7="",NA(),BQ7)</f>
        <v>109.54</v>
      </c>
      <c r="BR6" s="35">
        <f t="shared" si="8"/>
        <v>107.73</v>
      </c>
      <c r="BS6" s="35">
        <f t="shared" si="8"/>
        <v>115.9</v>
      </c>
      <c r="BT6" s="35">
        <f t="shared" si="8"/>
        <v>116.54</v>
      </c>
      <c r="BU6" s="35">
        <f t="shared" si="8"/>
        <v>96.56</v>
      </c>
      <c r="BV6" s="35">
        <f t="shared" si="8"/>
        <v>100.47</v>
      </c>
      <c r="BW6" s="35">
        <f t="shared" si="8"/>
        <v>101.72</v>
      </c>
      <c r="BX6" s="35">
        <f t="shared" si="8"/>
        <v>102.38</v>
      </c>
      <c r="BY6" s="35">
        <f t="shared" si="8"/>
        <v>100.12</v>
      </c>
      <c r="BZ6" s="34" t="str">
        <f>IF(BZ7="","",IF(BZ7="-","【-】","【"&amp;SUBSTITUTE(TEXT(BZ7,"#,##0.00"),"-","△")&amp;"】"))</f>
        <v>【104.36】</v>
      </c>
      <c r="CA6" s="35">
        <f>IF(CA7="",NA(),CA7)</f>
        <v>150.49</v>
      </c>
      <c r="CB6" s="35">
        <f t="shared" ref="CB6:CJ6" si="9">IF(CB7="",NA(),CB7)</f>
        <v>141.85</v>
      </c>
      <c r="CC6" s="35">
        <f t="shared" si="9"/>
        <v>143.51</v>
      </c>
      <c r="CD6" s="35">
        <f t="shared" si="9"/>
        <v>132.22</v>
      </c>
      <c r="CE6" s="35">
        <f t="shared" si="9"/>
        <v>131.29</v>
      </c>
      <c r="CF6" s="35">
        <f t="shared" si="9"/>
        <v>177.14</v>
      </c>
      <c r="CG6" s="35">
        <f t="shared" si="9"/>
        <v>169.82</v>
      </c>
      <c r="CH6" s="35">
        <f t="shared" si="9"/>
        <v>168.2</v>
      </c>
      <c r="CI6" s="35">
        <f t="shared" si="9"/>
        <v>168.67</v>
      </c>
      <c r="CJ6" s="35">
        <f t="shared" si="9"/>
        <v>174.97</v>
      </c>
      <c r="CK6" s="34" t="str">
        <f>IF(CK7="","",IF(CK7="-","【-】","【"&amp;SUBSTITUTE(TEXT(CK7,"#,##0.00"),"-","△")&amp;"】"))</f>
        <v>【165.71】</v>
      </c>
      <c r="CL6" s="35">
        <f>IF(CL7="",NA(),CL7)</f>
        <v>66.790000000000006</v>
      </c>
      <c r="CM6" s="35">
        <f t="shared" ref="CM6:CU6" si="10">IF(CM7="",NA(),CM7)</f>
        <v>67.400000000000006</v>
      </c>
      <c r="CN6" s="35">
        <f t="shared" si="10"/>
        <v>68.03</v>
      </c>
      <c r="CO6" s="35">
        <f t="shared" si="10"/>
        <v>68.64</v>
      </c>
      <c r="CP6" s="35">
        <f t="shared" si="10"/>
        <v>68.989999999999995</v>
      </c>
      <c r="CQ6" s="35">
        <f t="shared" si="10"/>
        <v>55.64</v>
      </c>
      <c r="CR6" s="35">
        <f t="shared" si="10"/>
        <v>55.13</v>
      </c>
      <c r="CS6" s="35">
        <f t="shared" si="10"/>
        <v>54.77</v>
      </c>
      <c r="CT6" s="35">
        <f t="shared" si="10"/>
        <v>54.92</v>
      </c>
      <c r="CU6" s="35">
        <f t="shared" si="10"/>
        <v>55.63</v>
      </c>
      <c r="CV6" s="34" t="str">
        <f>IF(CV7="","",IF(CV7="-","【-】","【"&amp;SUBSTITUTE(TEXT(CV7,"#,##0.00"),"-","△")&amp;"】"))</f>
        <v>【60.41】</v>
      </c>
      <c r="CW6" s="35">
        <f>IF(CW7="",NA(),CW7)</f>
        <v>85.68</v>
      </c>
      <c r="CX6" s="35">
        <f t="shared" ref="CX6:DF6" si="11">IF(CX7="",NA(),CX7)</f>
        <v>85.71</v>
      </c>
      <c r="CY6" s="35">
        <f t="shared" si="11"/>
        <v>85.12</v>
      </c>
      <c r="CZ6" s="35">
        <f t="shared" si="11"/>
        <v>85.86</v>
      </c>
      <c r="DA6" s="35">
        <f t="shared" si="11"/>
        <v>86.12</v>
      </c>
      <c r="DB6" s="35">
        <f t="shared" si="11"/>
        <v>83.09</v>
      </c>
      <c r="DC6" s="35">
        <f t="shared" si="11"/>
        <v>83</v>
      </c>
      <c r="DD6" s="35">
        <f t="shared" si="11"/>
        <v>82.89</v>
      </c>
      <c r="DE6" s="35">
        <f t="shared" si="11"/>
        <v>82.66</v>
      </c>
      <c r="DF6" s="35">
        <f t="shared" si="11"/>
        <v>82.04</v>
      </c>
      <c r="DG6" s="34" t="str">
        <f>IF(DG7="","",IF(DG7="-","【-】","【"&amp;SUBSTITUTE(TEXT(DG7,"#,##0.00"),"-","△")&amp;"】"))</f>
        <v>【89.93】</v>
      </c>
      <c r="DH6" s="35">
        <f>IF(DH7="",NA(),DH7)</f>
        <v>52.06</v>
      </c>
      <c r="DI6" s="35">
        <f t="shared" ref="DI6:DQ6" si="12">IF(DI7="",NA(),DI7)</f>
        <v>53.64</v>
      </c>
      <c r="DJ6" s="35">
        <f t="shared" si="12"/>
        <v>54.69</v>
      </c>
      <c r="DK6" s="35">
        <f t="shared" si="12"/>
        <v>56.27</v>
      </c>
      <c r="DL6" s="35">
        <f t="shared" si="12"/>
        <v>56</v>
      </c>
      <c r="DM6" s="35">
        <f t="shared" si="12"/>
        <v>39.06</v>
      </c>
      <c r="DN6" s="35">
        <f t="shared" si="12"/>
        <v>46.66</v>
      </c>
      <c r="DO6" s="35">
        <f t="shared" si="12"/>
        <v>47.46</v>
      </c>
      <c r="DP6" s="35">
        <f t="shared" si="12"/>
        <v>48.49</v>
      </c>
      <c r="DQ6" s="35">
        <f t="shared" si="12"/>
        <v>48.05</v>
      </c>
      <c r="DR6" s="34" t="str">
        <f>IF(DR7="","",IF(DR7="-","【-】","【"&amp;SUBSTITUTE(TEXT(DR7,"#,##0.00"),"-","△")&amp;"】"))</f>
        <v>【48.12】</v>
      </c>
      <c r="DS6" s="35">
        <f>IF(DS7="",NA(),DS7)</f>
        <v>2.31</v>
      </c>
      <c r="DT6" s="35">
        <f t="shared" ref="DT6:EB6" si="13">IF(DT7="",NA(),DT7)</f>
        <v>8.86</v>
      </c>
      <c r="DU6" s="35">
        <f t="shared" si="13"/>
        <v>8.86</v>
      </c>
      <c r="DV6" s="35">
        <f t="shared" si="13"/>
        <v>10.98</v>
      </c>
      <c r="DW6" s="35">
        <f t="shared" si="13"/>
        <v>10.99</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0.81</v>
      </c>
      <c r="EE6" s="35">
        <f t="shared" ref="EE6:EM6" si="14">IF(EE7="",NA(),EE7)</f>
        <v>1.73</v>
      </c>
      <c r="EF6" s="35">
        <f t="shared" si="14"/>
        <v>1.03</v>
      </c>
      <c r="EG6" s="35">
        <f t="shared" si="14"/>
        <v>1.05</v>
      </c>
      <c r="EH6" s="35">
        <f t="shared" si="14"/>
        <v>1.04</v>
      </c>
      <c r="EI6" s="35">
        <f t="shared" si="14"/>
        <v>0.67</v>
      </c>
      <c r="EJ6" s="35">
        <f t="shared" si="14"/>
        <v>0.66</v>
      </c>
      <c r="EK6" s="35">
        <f t="shared" si="14"/>
        <v>0.99</v>
      </c>
      <c r="EL6" s="35">
        <f t="shared" si="14"/>
        <v>0.71</v>
      </c>
      <c r="EM6" s="35">
        <f t="shared" si="14"/>
        <v>0.54</v>
      </c>
      <c r="EN6" s="34" t="str">
        <f>IF(EN7="","",IF(EN7="-","【-】","【"&amp;SUBSTITUTE(TEXT(EN7,"#,##0.00"),"-","△")&amp;"】"))</f>
        <v>【0.69】</v>
      </c>
    </row>
    <row r="7" spans="1:144" s="36" customFormat="1">
      <c r="A7" s="28"/>
      <c r="B7" s="37">
        <v>2017</v>
      </c>
      <c r="C7" s="37">
        <v>442101</v>
      </c>
      <c r="D7" s="37">
        <v>46</v>
      </c>
      <c r="E7" s="37">
        <v>1</v>
      </c>
      <c r="F7" s="37">
        <v>0</v>
      </c>
      <c r="G7" s="37">
        <v>1</v>
      </c>
      <c r="H7" s="37" t="s">
        <v>105</v>
      </c>
      <c r="I7" s="37" t="s">
        <v>106</v>
      </c>
      <c r="J7" s="37" t="s">
        <v>107</v>
      </c>
      <c r="K7" s="37" t="s">
        <v>108</v>
      </c>
      <c r="L7" s="37" t="s">
        <v>109</v>
      </c>
      <c r="M7" s="37" t="s">
        <v>110</v>
      </c>
      <c r="N7" s="38" t="s">
        <v>111</v>
      </c>
      <c r="O7" s="38">
        <v>68.28</v>
      </c>
      <c r="P7" s="38">
        <v>67.86</v>
      </c>
      <c r="Q7" s="38">
        <v>3130</v>
      </c>
      <c r="R7" s="38">
        <v>29871</v>
      </c>
      <c r="S7" s="38">
        <v>280.08</v>
      </c>
      <c r="T7" s="38">
        <v>106.65</v>
      </c>
      <c r="U7" s="38">
        <v>20181</v>
      </c>
      <c r="V7" s="38">
        <v>60.9</v>
      </c>
      <c r="W7" s="38">
        <v>331.38</v>
      </c>
      <c r="X7" s="38">
        <v>110</v>
      </c>
      <c r="Y7" s="38">
        <v>114.42</v>
      </c>
      <c r="Z7" s="38">
        <v>113.35</v>
      </c>
      <c r="AA7" s="38">
        <v>121.8</v>
      </c>
      <c r="AB7" s="38">
        <v>123.14</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1081.06</v>
      </c>
      <c r="AU7" s="38">
        <v>380.17</v>
      </c>
      <c r="AV7" s="38">
        <v>424.16</v>
      </c>
      <c r="AW7" s="38">
        <v>500.46</v>
      </c>
      <c r="AX7" s="38">
        <v>509.72</v>
      </c>
      <c r="AY7" s="38">
        <v>963.24</v>
      </c>
      <c r="AZ7" s="38">
        <v>381.53</v>
      </c>
      <c r="BA7" s="38">
        <v>391.54</v>
      </c>
      <c r="BB7" s="38">
        <v>384.34</v>
      </c>
      <c r="BC7" s="38">
        <v>359.47</v>
      </c>
      <c r="BD7" s="38">
        <v>264.33999999999997</v>
      </c>
      <c r="BE7" s="38">
        <v>254.7</v>
      </c>
      <c r="BF7" s="38">
        <v>239.78</v>
      </c>
      <c r="BG7" s="38">
        <v>224.05</v>
      </c>
      <c r="BH7" s="38">
        <v>242.47</v>
      </c>
      <c r="BI7" s="38">
        <v>239.2</v>
      </c>
      <c r="BJ7" s="38">
        <v>400.38</v>
      </c>
      <c r="BK7" s="38">
        <v>393.27</v>
      </c>
      <c r="BL7" s="38">
        <v>386.97</v>
      </c>
      <c r="BM7" s="38">
        <v>380.58</v>
      </c>
      <c r="BN7" s="38">
        <v>401.79</v>
      </c>
      <c r="BO7" s="38">
        <v>274.27</v>
      </c>
      <c r="BP7" s="38">
        <v>104.36</v>
      </c>
      <c r="BQ7" s="38">
        <v>109.54</v>
      </c>
      <c r="BR7" s="38">
        <v>107.73</v>
      </c>
      <c r="BS7" s="38">
        <v>115.9</v>
      </c>
      <c r="BT7" s="38">
        <v>116.54</v>
      </c>
      <c r="BU7" s="38">
        <v>96.56</v>
      </c>
      <c r="BV7" s="38">
        <v>100.47</v>
      </c>
      <c r="BW7" s="38">
        <v>101.72</v>
      </c>
      <c r="BX7" s="38">
        <v>102.38</v>
      </c>
      <c r="BY7" s="38">
        <v>100.12</v>
      </c>
      <c r="BZ7" s="38">
        <v>104.36</v>
      </c>
      <c r="CA7" s="38">
        <v>150.49</v>
      </c>
      <c r="CB7" s="38">
        <v>141.85</v>
      </c>
      <c r="CC7" s="38">
        <v>143.51</v>
      </c>
      <c r="CD7" s="38">
        <v>132.22</v>
      </c>
      <c r="CE7" s="38">
        <v>131.29</v>
      </c>
      <c r="CF7" s="38">
        <v>177.14</v>
      </c>
      <c r="CG7" s="38">
        <v>169.82</v>
      </c>
      <c r="CH7" s="38">
        <v>168.2</v>
      </c>
      <c r="CI7" s="38">
        <v>168.67</v>
      </c>
      <c r="CJ7" s="38">
        <v>174.97</v>
      </c>
      <c r="CK7" s="38">
        <v>165.71</v>
      </c>
      <c r="CL7" s="38">
        <v>66.790000000000006</v>
      </c>
      <c r="CM7" s="38">
        <v>67.400000000000006</v>
      </c>
      <c r="CN7" s="38">
        <v>68.03</v>
      </c>
      <c r="CO7" s="38">
        <v>68.64</v>
      </c>
      <c r="CP7" s="38">
        <v>68.989999999999995</v>
      </c>
      <c r="CQ7" s="38">
        <v>55.64</v>
      </c>
      <c r="CR7" s="38">
        <v>55.13</v>
      </c>
      <c r="CS7" s="38">
        <v>54.77</v>
      </c>
      <c r="CT7" s="38">
        <v>54.92</v>
      </c>
      <c r="CU7" s="38">
        <v>55.63</v>
      </c>
      <c r="CV7" s="38">
        <v>60.41</v>
      </c>
      <c r="CW7" s="38">
        <v>85.68</v>
      </c>
      <c r="CX7" s="38">
        <v>85.71</v>
      </c>
      <c r="CY7" s="38">
        <v>85.12</v>
      </c>
      <c r="CZ7" s="38">
        <v>85.86</v>
      </c>
      <c r="DA7" s="38">
        <v>86.12</v>
      </c>
      <c r="DB7" s="38">
        <v>83.09</v>
      </c>
      <c r="DC7" s="38">
        <v>83</v>
      </c>
      <c r="DD7" s="38">
        <v>82.89</v>
      </c>
      <c r="DE7" s="38">
        <v>82.66</v>
      </c>
      <c r="DF7" s="38">
        <v>82.04</v>
      </c>
      <c r="DG7" s="38">
        <v>89.93</v>
      </c>
      <c r="DH7" s="38">
        <v>52.06</v>
      </c>
      <c r="DI7" s="38">
        <v>53.64</v>
      </c>
      <c r="DJ7" s="38">
        <v>54.69</v>
      </c>
      <c r="DK7" s="38">
        <v>56.27</v>
      </c>
      <c r="DL7" s="38">
        <v>56</v>
      </c>
      <c r="DM7" s="38">
        <v>39.06</v>
      </c>
      <c r="DN7" s="38">
        <v>46.66</v>
      </c>
      <c r="DO7" s="38">
        <v>47.46</v>
      </c>
      <c r="DP7" s="38">
        <v>48.49</v>
      </c>
      <c r="DQ7" s="38">
        <v>48.05</v>
      </c>
      <c r="DR7" s="38">
        <v>48.12</v>
      </c>
      <c r="DS7" s="38">
        <v>2.31</v>
      </c>
      <c r="DT7" s="38">
        <v>8.86</v>
      </c>
      <c r="DU7" s="38">
        <v>8.86</v>
      </c>
      <c r="DV7" s="38">
        <v>10.98</v>
      </c>
      <c r="DW7" s="38">
        <v>10.99</v>
      </c>
      <c r="DX7" s="38">
        <v>8.8699999999999992</v>
      </c>
      <c r="DY7" s="38">
        <v>9.85</v>
      </c>
      <c r="DZ7" s="38">
        <v>9.7100000000000009</v>
      </c>
      <c r="EA7" s="38">
        <v>12.79</v>
      </c>
      <c r="EB7" s="38">
        <v>13.39</v>
      </c>
      <c r="EC7" s="38">
        <v>15.89</v>
      </c>
      <c r="ED7" s="38">
        <v>0.81</v>
      </c>
      <c r="EE7" s="38">
        <v>1.73</v>
      </c>
      <c r="EF7" s="38">
        <v>1.03</v>
      </c>
      <c r="EG7" s="38">
        <v>1.05</v>
      </c>
      <c r="EH7" s="38">
        <v>1.04</v>
      </c>
      <c r="EI7" s="38">
        <v>0.67</v>
      </c>
      <c r="EJ7" s="38">
        <v>0.66</v>
      </c>
      <c r="EK7" s="38">
        <v>0.99</v>
      </c>
      <c r="EL7" s="38">
        <v>0.71</v>
      </c>
      <c r="EM7" s="38">
        <v>0.54</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矢野　浩</cp:lastModifiedBy>
  <cp:lastPrinted>2019-01-24T02:29:20Z</cp:lastPrinted>
  <dcterms:created xsi:type="dcterms:W3CDTF">2018-12-03T08:39:13Z</dcterms:created>
  <dcterms:modified xsi:type="dcterms:W3CDTF">2019-01-24T02:29:23Z</dcterms:modified>
  <cp:category/>
</cp:coreProperties>
</file>