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水道課\53050_管理営業係\14_企業\1401_上水道\1401000_諸務\1301_水道事業照会回答関係書\01_庁内部局\02月_公営企業に係る経営比較分析表の分析等について（財政課）\H30\09_豊後高田市回答\"/>
    </mc:Choice>
  </mc:AlternateContent>
  <workbookProtection workbookAlgorithmName="SHA-512" workbookHashValue="gbW9eGoY9iof9Ik1N/vRImO+LMqwImdtfcUJDhhFQIpmgA9Kb3pM2vHuyiU+obTPzTqYfH40tjHPub8/jEOFZA==" workbookSaltValue="rgIveKhO8US/SglVdsrUWw==" workbookSpinCount="100000" lockStructure="1"/>
  <bookViews>
    <workbookView xWindow="0" yWindow="0" windowWidth="23040" windowHeight="9504"/>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<sst xmlns="http://schemas.openxmlformats.org/spreadsheetml/2006/main" count="240" uniqueCount="126">
  <si>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</si>
  <si>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</si>
  <si>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</si>
  <si>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</si>
  <si>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</si>
  <si>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</si>
  <si>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</si>
  <si>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</si>
  <si>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</si>
  <si>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</si>
  <si>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</si>
  <si>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</si>
  <si>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</si>
  <si>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</si>
  <si>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</si>
  <si>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</si>
  <si>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</si>
  <si>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</si>
  <si>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</si>
  <si>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</si>
  <si>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</si>
  <si>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</si>
  <si>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</si>
  <si>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</si>
  <si>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</si>
  <si>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</si>
  <si>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</si>
  <si>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</si>
  <si>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</si>
  <si>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</si>
  <si>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</si>
  <si>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</si>
  <si>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</si>
  <si>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</si>
  <si>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</si>
  <si>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</si>
  <si>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</si>
  <si>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</si>
  <si>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</si>
  <si>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</si>
  <si>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</si>
  <si>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</si>
  <si>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</si>
  <si>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</si>
  <si>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</si>
  <si>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</si>
  <si>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</si>
  <si>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</si>
  <si>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</si>
  <si>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</si>
  <si>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</si>
  <si>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</si>
  <si>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</si>
  <si>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</si>
  <si>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</si>
  <si>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</si>
  <si>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</si>
  <si>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</si>
  <si>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</si>
  <si>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</si>
  <si>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</si>
  <si>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</si>
  <si>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</si>
  <si>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</si>
  <si>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</si>
  <si>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</si>
  <si>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</si>
  <si>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</si>
  <si>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</si>
  <si>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</si>
  <si>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</si>
  <si>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</si>
  <si>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</si>
  <si>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</si>
  <si>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</si>
  <si>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</si>
  <si>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</si>
  <si>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</si>
  <si>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</si>
  <si>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</si>
  <si>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</si>
  <si>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</si>
  <si>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</si>
  <si>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</si>
  <si>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</si>
  <si>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</si>
  <si>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</si>
  <si>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</si>
  <si>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</si>
  <si>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</si>
  <si>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</si>
  <si>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</si>
  <si>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</si>
  <si>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</si>
  <si>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</si>
  <si>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</si>
  <si>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</si>
  <si>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</si>
  <si>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</si>
  <si>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</si>
  <si>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</si>
  <si>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</si>
  <si>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</si>
  <si>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</si>
  <si>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</si>
  <si>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</si>
  <si>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</si>
  <si>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</si>
  <si>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</si>
  <si>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</si>
  <si>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</si>
  <si>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</si>
  <si>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</si>
  <si>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</si>
  <si>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</si>
  <si>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</si>
  <si>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</si>
  <si>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</si>
  <si>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</si>
  <si>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</si>
  <si>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</si>
  <si>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</si>
  <si>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</si>
  <si>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t>
    </r>
    <r>
      <rPr>
        <sz val="11"/>
        <color theme="1"/>
        <rFont val="ＭＳ 明朝"/>
        <family val="1"/>
        <charset val="128"/>
      </rPr>
      <t xml:space="preserve">
　事業の開始時期が平成13年で、現在のところ更新が必要となる管渠はありませんが、耐用年数（40年）を考慮し、今後の更新計画を策定する必要があります。</t>
    </r>
    <phoneticPr fontId="4"/>
  </si>
  <si>
    <t>　下水道施設の整備は平成26年度にほぼ完了しましたが、水洗化率は微増しているものの、依然として50％台で低迷しています。これは事業計画に基づいて建設した汚水処理場等が処理能力の半分しか活用されていない状態で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合併処理浄化槽の整備を推進していきます。</t>
    <rPh sb="32" eb="34">
      <t>ビゾウ</t>
    </rPh>
    <rPh sb="42" eb="44">
      <t>イゼン</t>
    </rPh>
    <phoneticPr fontId="4"/>
  </si>
  <si>
    <r>
      <rPr>
        <sz val="9.5"/>
        <color theme="1"/>
        <rFont val="ＭＳ ゴシック"/>
        <family val="3"/>
        <charset val="128"/>
      </rPr>
      <t>①収益的収支比率：</t>
    </r>
    <r>
      <rPr>
        <sz val="9.5"/>
        <color theme="1"/>
        <rFont val="ＭＳ 明朝"/>
        <family val="1"/>
        <charset val="128"/>
      </rPr>
      <t xml:space="preserve">
　水洗化率が50％台と低い水準にあり、使用料収入が低迷しているものの、下水道施設整備計画がほぼ完了したことから、企業債償還金が減少し、収益率は改善する傾向にありました。しかしながら、平成28年度から一般会計の繰入金の減少に伴い、右肩下がりとなっています。
</t>
    </r>
    <r>
      <rPr>
        <sz val="9.5"/>
        <color theme="1"/>
        <rFont val="ＭＳ ゴシック"/>
        <family val="3"/>
        <charset val="128"/>
      </rPr>
      <t>②累積欠損金比率：</t>
    </r>
    <r>
      <rPr>
        <sz val="9.5"/>
        <color theme="1"/>
        <rFont val="ＭＳ 明朝"/>
        <family val="1"/>
        <charset val="128"/>
      </rPr>
      <t xml:space="preserve">－
</t>
    </r>
    <r>
      <rPr>
        <sz val="9.5"/>
        <color theme="1"/>
        <rFont val="ＭＳ ゴシック"/>
        <family val="3"/>
        <charset val="128"/>
      </rPr>
      <t>③流動比率：</t>
    </r>
    <r>
      <rPr>
        <sz val="9.5"/>
        <color theme="1"/>
        <rFont val="ＭＳ 明朝"/>
        <family val="1"/>
        <charset val="128"/>
      </rPr>
      <t xml:space="preserve">－
</t>
    </r>
    <r>
      <rPr>
        <sz val="9.5"/>
        <color theme="1"/>
        <rFont val="ＭＳ ゴシック"/>
        <family val="3"/>
        <charset val="128"/>
      </rPr>
      <t>④企業債残高対事業規模比率：
　</t>
    </r>
    <r>
      <rPr>
        <sz val="9.5"/>
        <color rgb="FFFF0000"/>
        <rFont val="ＭＳ 明朝"/>
        <family val="1"/>
        <charset val="128"/>
      </rPr>
      <t>（H28訂正：0.00% → 1,191.19%）
　（H29訂正：5,219.54% → 824.69%）
　下水道施設整備の完了によって新規の企業債借入がなくなり、徐々に企業債残高が減少しており、類似団体と比較すると低くなっています。</t>
    </r>
    <r>
      <rPr>
        <sz val="9.5"/>
        <rFont val="ＭＳ 明朝"/>
        <family val="1"/>
        <charset val="128"/>
      </rPr>
      <t xml:space="preserve">
</t>
    </r>
    <r>
      <rPr>
        <sz val="9.5"/>
        <rFont val="ＭＳ ゴシック"/>
        <family val="3"/>
        <charset val="128"/>
      </rPr>
      <t>⑤経費回収率：</t>
    </r>
    <r>
      <rPr>
        <sz val="9.5"/>
        <color theme="1"/>
        <rFont val="ＭＳ 明朝"/>
        <family val="1"/>
        <charset val="128"/>
      </rPr>
      <t xml:space="preserve">
　水洗化率の伸びが鈍く、使用料改定（消費税による改定を除く。）も平成17年から行っていないため、ほぼ横ばいとなっており、類似団体と比較すると低くなっています。
</t>
    </r>
    <r>
      <rPr>
        <sz val="9.5"/>
        <color theme="1"/>
        <rFont val="ＭＳ ゴシック"/>
        <family val="3"/>
        <charset val="128"/>
      </rPr>
      <t>⑥汚水処理原価：</t>
    </r>
    <r>
      <rPr>
        <sz val="9.5"/>
        <color theme="1"/>
        <rFont val="ＭＳ 明朝"/>
        <family val="1"/>
        <charset val="128"/>
      </rPr>
      <t xml:space="preserve">
　汚水処理区域の拡大とともに有収水量（使用料徴収の対象となる汚水量）が増加し徐々に改善していますが、水洗化率が50%台にあるため、類似団体と比較すると高くなっています。
</t>
    </r>
    <r>
      <rPr>
        <sz val="9.5"/>
        <color theme="1"/>
        <rFont val="ＭＳ ゴシック"/>
        <family val="3"/>
        <charset val="128"/>
      </rPr>
      <t>⑦施設利用率：</t>
    </r>
    <r>
      <rPr>
        <sz val="9.5"/>
        <color theme="1"/>
        <rFont val="ＭＳ 明朝"/>
        <family val="1"/>
        <charset val="128"/>
      </rPr>
      <t xml:space="preserve">
　供用開始から５年以上が経過し、類似団体の水準を超えているものの、水洗化率が50％台と低いため、60%台で推移しています。
</t>
    </r>
    <r>
      <rPr>
        <sz val="9.5"/>
        <color theme="1"/>
        <rFont val="ＭＳ ゴシック"/>
        <family val="3"/>
        <charset val="128"/>
      </rPr>
      <t>⑧水洗化率：</t>
    </r>
    <r>
      <rPr>
        <sz val="9.5"/>
        <color theme="1"/>
        <rFont val="ＭＳ 明朝"/>
        <family val="1"/>
        <charset val="128"/>
      </rPr>
      <t xml:space="preserve">
　近年、微増傾向にあるものの、水洗化（下水道接続）は家屋の改造等が伴う場合が多く、高齢化の進行などから水洗化が伸び悩んでおり、類似団体と比較して10ポイント程度の開きがあります。</t>
    </r>
    <rPh sb="101" eb="103">
      <t>ヘイセイ</t>
    </rPh>
    <rPh sb="105" eb="107">
      <t>ネンド</t>
    </rPh>
    <rPh sb="109" eb="111">
      <t>イッパン</t>
    </rPh>
    <rPh sb="111" eb="113">
      <t>カイケイ</t>
    </rPh>
    <rPh sb="114" eb="116">
      <t>クリイレ</t>
    </rPh>
    <rPh sb="116" eb="117">
      <t>キン</t>
    </rPh>
    <rPh sb="118" eb="120">
      <t>ゲンショウ</t>
    </rPh>
    <rPh sb="121" eb="122">
      <t>トモナ</t>
    </rPh>
    <rPh sb="273" eb="275">
      <t>ルイジ</t>
    </rPh>
    <rPh sb="275" eb="277">
      <t>ダンタイ</t>
    </rPh>
    <rPh sb="278" eb="280">
      <t>ヒカク</t>
    </rPh>
    <rPh sb="283" eb="284">
      <t>ヒク</t>
    </rPh>
    <rPh sb="361" eb="363">
      <t>ルイジ</t>
    </rPh>
    <rPh sb="363" eb="365">
      <t>ダンタイ</t>
    </rPh>
    <rPh sb="366" eb="368">
      <t>ヒカク</t>
    </rPh>
    <rPh sb="371" eb="372">
      <t>ヒク</t>
    </rPh>
    <rPh sb="448" eb="449">
      <t>ダイ</t>
    </rPh>
    <rPh sb="455" eb="457">
      <t>ルイジ</t>
    </rPh>
    <rPh sb="457" eb="459">
      <t>ダンタイ</t>
    </rPh>
    <rPh sb="460" eb="462">
      <t>ヒカク</t>
    </rPh>
    <rPh sb="534" eb="535">
      <t>ダイ</t>
    </rPh>
    <rPh sb="536" eb="538">
      <t>スイイ</t>
    </rPh>
    <rPh sb="630" eb="632">
      <t>テイド</t>
    </rPh>
    <rPh sb="633" eb="634">
      <t>ヒラ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</si>
</sst>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明朝"/>
      <family val="3"/>
      <charset val="128"/>
    </font>
    <font>
      <sz val="11"/>
      <color theme="1"/>
      <name val="ＭＳ 明朝"/>
      <family val="1"/>
      <charset val="128"/>
    </font>
    <font>
      <sz val="9.5"/>
      <color theme="1"/>
      <name val="ＭＳ 明朝"/>
      <family val="3"/>
      <charset val="128"/>
    </font>
    <font>
      <sz val="9.5"/>
      <color theme="1"/>
      <name val="ＭＳ ゴシック"/>
      <family val="3"/>
      <charset val="128"/>
    </font>
    <font>
      <sz val="9.5"/>
      <color theme="1"/>
      <name val="ＭＳ 明朝"/>
      <family val="1"/>
      <charset val="128"/>
    </font>
    <font>
      <sz val="9.5"/>
      <color rgb="FFFF0000"/>
      <name val="ＭＳ 明朝"/>
      <family val="1"/>
      <charset val="128"/>
    </font>
    <font>
      <sz val="9.5"/>
      <name val="ＭＳ 明朝"/>
      <family val="1"/>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8B-4555-B42E-D6E00B33814C}"/>
            </c:ext>
          </c:extLst>
        </c:ser>
        <c:dLbls>
          <c:showLegendKey val="0"/>
          <c:showVal val="0"/>
          <c:showCatName val="0"/>
          <c:showSerName val="0"/>
          <c:showPercent val="0"/>
          <c:showBubbleSize val="0"/>
        </c:dLbls>
        <c:gapWidth val="150"/>
        <c:axId val="253308368"/>
        <c:axId val="25330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5F8B-4555-B42E-D6E00B33814C}"/>
            </c:ext>
          </c:extLst>
        </c:ser>
        <c:dLbls>
          <c:showLegendKey val="0"/>
          <c:showVal val="0"/>
          <c:showCatName val="0"/>
          <c:showSerName val="0"/>
          <c:showPercent val="0"/>
          <c:showBubbleSize val="0"/>
        </c:dLbls>
        <c:marker val="1"/>
        <c:smooth val="0"/>
        <c:axId val="253308368"/>
        <c:axId val="253308760"/>
      </c:lineChart>
      <c:dateAx>
        <c:axId val="253308368"/>
        <c:scaling>
          <c:orientation val="minMax"/>
        </c:scaling>
        <c:delete val="1"/>
        <c:axPos val="b"/>
        <c:numFmt formatCode="ge" sourceLinked="1"/>
        <c:majorTickMark val="none"/>
        <c:minorTickMark val="none"/>
        <c:tickLblPos val="none"/>
        <c:crossAx val="253308760"/>
        <c:crosses val="autoZero"/>
        <c:auto val="1"/>
        <c:lblOffset val="100"/>
        <c:baseTimeUnit val="years"/>
      </c:dateAx>
      <c:valAx>
        <c:axId val="25330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0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57.85</c:v>
                </c:pt>
                <c:pt idx="1">
                  <c:v>61.23</c:v>
                </c:pt>
                <c:pt idx="2">
                  <c:v>60.54</c:v>
                </c:pt>
                <c:pt idx="3">
                  <c:v>62.54</c:v>
                </c:pt>
                <c:pt idx="4">
                  <c:v>61</c:v>
                </c:pt>
              </c:numCache>
            </c:numRef>
          </c:val>
          <c:extLst xmlns:c16r2="http://schemas.microsoft.com/office/drawing/2015/06/chart">
            <c:ext xmlns:c16="http://schemas.microsoft.com/office/drawing/2014/chart" uri="{C3380CC4-5D6E-409C-BE32-E72D297353CC}">
              <c16:uniqueId val="{00000000-7FF5-4AD3-8021-48486247FBFB}"/>
            </c:ext>
          </c:extLst>
        </c:ser>
        <c:dLbls>
          <c:showLegendKey val="0"/>
          <c:showVal val="0"/>
          <c:showCatName val="0"/>
          <c:showSerName val="0"/>
          <c:showPercent val="0"/>
          <c:showBubbleSize val="0"/>
        </c:dLbls>
        <c:gapWidth val="150"/>
        <c:axId val="256685928"/>
        <c:axId val="25668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7FF5-4AD3-8021-48486247FBFB}"/>
            </c:ext>
          </c:extLst>
        </c:ser>
        <c:dLbls>
          <c:showLegendKey val="0"/>
          <c:showVal val="0"/>
          <c:showCatName val="0"/>
          <c:showSerName val="0"/>
          <c:showPercent val="0"/>
          <c:showBubbleSize val="0"/>
        </c:dLbls>
        <c:marker val="1"/>
        <c:smooth val="0"/>
        <c:axId val="256685928"/>
        <c:axId val="256686320"/>
      </c:lineChart>
      <c:dateAx>
        <c:axId val="256685928"/>
        <c:scaling>
          <c:orientation val="minMax"/>
        </c:scaling>
        <c:delete val="1"/>
        <c:axPos val="b"/>
        <c:numFmt formatCode="ge" sourceLinked="1"/>
        <c:majorTickMark val="none"/>
        <c:minorTickMark val="none"/>
        <c:tickLblPos val="none"/>
        <c:crossAx val="256686320"/>
        <c:crosses val="autoZero"/>
        <c:auto val="1"/>
        <c:lblOffset val="100"/>
        <c:baseTimeUnit val="years"/>
      </c:dateAx>
      <c:valAx>
        <c:axId val="25668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8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53.1</c:v>
                </c:pt>
                <c:pt idx="1">
                  <c:v>53.49</c:v>
                </c:pt>
                <c:pt idx="2">
                  <c:v>55.84</c:v>
                </c:pt>
                <c:pt idx="3">
                  <c:v>58.09</c:v>
                </c:pt>
                <c:pt idx="4">
                  <c:v>59.54</c:v>
                </c:pt>
              </c:numCache>
            </c:numRef>
          </c:val>
          <c:extLst xmlns:c16r2="http://schemas.microsoft.com/office/drawing/2015/06/chart">
            <c:ext xmlns:c16="http://schemas.microsoft.com/office/drawing/2014/chart" uri="{C3380CC4-5D6E-409C-BE32-E72D297353CC}">
              <c16:uniqueId val="{00000000-5100-4ED5-A555-D6CD7393D795}"/>
            </c:ext>
          </c:extLst>
        </c:ser>
        <c:dLbls>
          <c:showLegendKey val="0"/>
          <c:showVal val="0"/>
          <c:showCatName val="0"/>
          <c:showSerName val="0"/>
          <c:showPercent val="0"/>
          <c:showBubbleSize val="0"/>
        </c:dLbls>
        <c:gapWidth val="150"/>
        <c:axId val="256312808"/>
        <c:axId val="25668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5100-4ED5-A555-D6CD7393D795}"/>
            </c:ext>
          </c:extLst>
        </c:ser>
        <c:dLbls>
          <c:showLegendKey val="0"/>
          <c:showVal val="0"/>
          <c:showCatName val="0"/>
          <c:showSerName val="0"/>
          <c:showPercent val="0"/>
          <c:showBubbleSize val="0"/>
        </c:dLbls>
        <c:marker val="1"/>
        <c:smooth val="0"/>
        <c:axId val="256312808"/>
        <c:axId val="256687496"/>
      </c:lineChart>
      <c:dateAx>
        <c:axId val="256312808"/>
        <c:scaling>
          <c:orientation val="minMax"/>
        </c:scaling>
        <c:delete val="1"/>
        <c:axPos val="b"/>
        <c:numFmt formatCode="ge" sourceLinked="1"/>
        <c:majorTickMark val="none"/>
        <c:minorTickMark val="none"/>
        <c:tickLblPos val="none"/>
        <c:crossAx val="256687496"/>
        <c:crosses val="autoZero"/>
        <c:auto val="1"/>
        <c:lblOffset val="100"/>
        <c:baseTimeUnit val="years"/>
      </c:dateAx>
      <c:valAx>
        <c:axId val="25668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1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86.07</c:v>
                </c:pt>
                <c:pt idx="1">
                  <c:v>86.76</c:v>
                </c:pt>
                <c:pt idx="2">
                  <c:v>87.23</c:v>
                </c:pt>
                <c:pt idx="3">
                  <c:v>85.04</c:v>
                </c:pt>
                <c:pt idx="4">
                  <c:v>82.94</c:v>
                </c:pt>
              </c:numCache>
            </c:numRef>
          </c:val>
          <c:extLst xmlns:c16r2="http://schemas.microsoft.com/office/drawing/2015/06/chart">
            <c:ext xmlns:c16="http://schemas.microsoft.com/office/drawing/2014/chart" uri="{C3380CC4-5D6E-409C-BE32-E72D297353CC}">
              <c16:uniqueId val="{00000000-50EA-4161-BF89-5BABB02467D6}"/>
            </c:ext>
          </c:extLst>
        </c:ser>
        <c:dLbls>
          <c:showLegendKey val="0"/>
          <c:showVal val="0"/>
          <c:showCatName val="0"/>
          <c:showSerName val="0"/>
          <c:showPercent val="0"/>
          <c:showBubbleSize val="0"/>
        </c:dLbls>
        <c:gapWidth val="150"/>
        <c:axId val="255687400"/>
        <c:axId val="25568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EA-4161-BF89-5BABB02467D6}"/>
            </c:ext>
          </c:extLst>
        </c:ser>
        <c:dLbls>
          <c:showLegendKey val="0"/>
          <c:showVal val="0"/>
          <c:showCatName val="0"/>
          <c:showSerName val="0"/>
          <c:showPercent val="0"/>
          <c:showBubbleSize val="0"/>
        </c:dLbls>
        <c:marker val="1"/>
        <c:smooth val="0"/>
        <c:axId val="255687400"/>
        <c:axId val="255687792"/>
      </c:lineChart>
      <c:dateAx>
        <c:axId val="255687400"/>
        <c:scaling>
          <c:orientation val="minMax"/>
        </c:scaling>
        <c:delete val="1"/>
        <c:axPos val="b"/>
        <c:numFmt formatCode="ge" sourceLinked="1"/>
        <c:majorTickMark val="none"/>
        <c:minorTickMark val="none"/>
        <c:tickLblPos val="none"/>
        <c:crossAx val="255687792"/>
        <c:crosses val="autoZero"/>
        <c:auto val="1"/>
        <c:lblOffset val="100"/>
        <c:baseTimeUnit val="years"/>
      </c:dateAx>
      <c:valAx>
        <c:axId val="25568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8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D9-4331-B36B-41C66B5FDE6E}"/>
            </c:ext>
          </c:extLst>
        </c:ser>
        <c:dLbls>
          <c:showLegendKey val="0"/>
          <c:showVal val="0"/>
          <c:showCatName val="0"/>
          <c:showSerName val="0"/>
          <c:showPercent val="0"/>
          <c:showBubbleSize val="0"/>
        </c:dLbls>
        <c:gapWidth val="150"/>
        <c:axId val="255688968"/>
        <c:axId val="25568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D9-4331-B36B-41C66B5FDE6E}"/>
            </c:ext>
          </c:extLst>
        </c:ser>
        <c:dLbls>
          <c:showLegendKey val="0"/>
          <c:showVal val="0"/>
          <c:showCatName val="0"/>
          <c:showSerName val="0"/>
          <c:showPercent val="0"/>
          <c:showBubbleSize val="0"/>
        </c:dLbls>
        <c:marker val="1"/>
        <c:smooth val="0"/>
        <c:axId val="255688968"/>
        <c:axId val="255689360"/>
      </c:lineChart>
      <c:dateAx>
        <c:axId val="255688968"/>
        <c:scaling>
          <c:orientation val="minMax"/>
        </c:scaling>
        <c:delete val="1"/>
        <c:axPos val="b"/>
        <c:numFmt formatCode="ge" sourceLinked="1"/>
        <c:majorTickMark val="none"/>
        <c:minorTickMark val="none"/>
        <c:tickLblPos val="none"/>
        <c:crossAx val="255689360"/>
        <c:crosses val="autoZero"/>
        <c:auto val="1"/>
        <c:lblOffset val="100"/>
        <c:baseTimeUnit val="years"/>
      </c:dateAx>
      <c:valAx>
        <c:axId val="25568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8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88-4CCB-BBB8-CA37ED6D856C}"/>
            </c:ext>
          </c:extLst>
        </c:ser>
        <c:dLbls>
          <c:showLegendKey val="0"/>
          <c:showVal val="0"/>
          <c:showCatName val="0"/>
          <c:showSerName val="0"/>
          <c:showPercent val="0"/>
          <c:showBubbleSize val="0"/>
        </c:dLbls>
        <c:gapWidth val="150"/>
        <c:axId val="256185808"/>
        <c:axId val="25618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88-4CCB-BBB8-CA37ED6D856C}"/>
            </c:ext>
          </c:extLst>
        </c:ser>
        <c:dLbls>
          <c:showLegendKey val="0"/>
          <c:showVal val="0"/>
          <c:showCatName val="0"/>
          <c:showSerName val="0"/>
          <c:showPercent val="0"/>
          <c:showBubbleSize val="0"/>
        </c:dLbls>
        <c:marker val="1"/>
        <c:smooth val="0"/>
        <c:axId val="256185808"/>
        <c:axId val="256186200"/>
      </c:lineChart>
      <c:dateAx>
        <c:axId val="256185808"/>
        <c:scaling>
          <c:orientation val="minMax"/>
        </c:scaling>
        <c:delete val="1"/>
        <c:axPos val="b"/>
        <c:numFmt formatCode="ge" sourceLinked="1"/>
        <c:majorTickMark val="none"/>
        <c:minorTickMark val="none"/>
        <c:tickLblPos val="none"/>
        <c:crossAx val="256186200"/>
        <c:crosses val="autoZero"/>
        <c:auto val="1"/>
        <c:lblOffset val="100"/>
        <c:baseTimeUnit val="years"/>
      </c:dateAx>
      <c:valAx>
        <c:axId val="25618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8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37-47F1-985B-C65A7AA25FF1}"/>
            </c:ext>
          </c:extLst>
        </c:ser>
        <c:dLbls>
          <c:showLegendKey val="0"/>
          <c:showVal val="0"/>
          <c:showCatName val="0"/>
          <c:showSerName val="0"/>
          <c:showPercent val="0"/>
          <c:showBubbleSize val="0"/>
        </c:dLbls>
        <c:gapWidth val="150"/>
        <c:axId val="256187376"/>
        <c:axId val="25618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37-47F1-985B-C65A7AA25FF1}"/>
            </c:ext>
          </c:extLst>
        </c:ser>
        <c:dLbls>
          <c:showLegendKey val="0"/>
          <c:showVal val="0"/>
          <c:showCatName val="0"/>
          <c:showSerName val="0"/>
          <c:showPercent val="0"/>
          <c:showBubbleSize val="0"/>
        </c:dLbls>
        <c:marker val="1"/>
        <c:smooth val="0"/>
        <c:axId val="256187376"/>
        <c:axId val="256187768"/>
      </c:lineChart>
      <c:dateAx>
        <c:axId val="256187376"/>
        <c:scaling>
          <c:orientation val="minMax"/>
        </c:scaling>
        <c:delete val="1"/>
        <c:axPos val="b"/>
        <c:numFmt formatCode="ge" sourceLinked="1"/>
        <c:majorTickMark val="none"/>
        <c:minorTickMark val="none"/>
        <c:tickLblPos val="none"/>
        <c:crossAx val="256187768"/>
        <c:crosses val="autoZero"/>
        <c:auto val="1"/>
        <c:lblOffset val="100"/>
        <c:baseTimeUnit val="years"/>
      </c:dateAx>
      <c:valAx>
        <c:axId val="25618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8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2C-4EEA-A326-CA6A4ADD084E}"/>
            </c:ext>
          </c:extLst>
        </c:ser>
        <c:dLbls>
          <c:showLegendKey val="0"/>
          <c:showVal val="0"/>
          <c:showCatName val="0"/>
          <c:showSerName val="0"/>
          <c:showPercent val="0"/>
          <c:showBubbleSize val="0"/>
        </c:dLbls>
        <c:gapWidth val="150"/>
        <c:axId val="256313200"/>
        <c:axId val="25631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2C-4EEA-A326-CA6A4ADD084E}"/>
            </c:ext>
          </c:extLst>
        </c:ser>
        <c:dLbls>
          <c:showLegendKey val="0"/>
          <c:showVal val="0"/>
          <c:showCatName val="0"/>
          <c:showSerName val="0"/>
          <c:showPercent val="0"/>
          <c:showBubbleSize val="0"/>
        </c:dLbls>
        <c:marker val="1"/>
        <c:smooth val="0"/>
        <c:axId val="256313200"/>
        <c:axId val="256313592"/>
      </c:lineChart>
      <c:dateAx>
        <c:axId val="256313200"/>
        <c:scaling>
          <c:orientation val="minMax"/>
        </c:scaling>
        <c:delete val="1"/>
        <c:axPos val="b"/>
        <c:numFmt formatCode="ge" sourceLinked="1"/>
        <c:majorTickMark val="none"/>
        <c:minorTickMark val="none"/>
        <c:tickLblPos val="none"/>
        <c:crossAx val="256313592"/>
        <c:crosses val="autoZero"/>
        <c:auto val="1"/>
        <c:lblOffset val="100"/>
        <c:baseTimeUnit val="years"/>
      </c:dateAx>
      <c:valAx>
        <c:axId val="25631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1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1422.53</c:v>
                </c:pt>
                <c:pt idx="1">
                  <c:v>1013.9</c:v>
                </c:pt>
                <c:pt idx="2">
                  <c:v>699.26</c:v>
                </c:pt>
                <c:pt idx="3" formatCode="#,##0.00;&quot;△&quot;#,##0.00">
                  <c:v>0</c:v>
                </c:pt>
                <c:pt idx="4">
                  <c:v>5219.54</c:v>
                </c:pt>
              </c:numCache>
            </c:numRef>
          </c:val>
          <c:extLst xmlns:c16r2="http://schemas.microsoft.com/office/drawing/2015/06/chart">
            <c:ext xmlns:c16="http://schemas.microsoft.com/office/drawing/2014/chart" uri="{C3380CC4-5D6E-409C-BE32-E72D297353CC}">
              <c16:uniqueId val="{00000000-2F79-4882-A4E1-29405E2CA7A9}"/>
            </c:ext>
          </c:extLst>
        </c:ser>
        <c:dLbls>
          <c:showLegendKey val="0"/>
          <c:showVal val="0"/>
          <c:showCatName val="0"/>
          <c:showSerName val="0"/>
          <c:showPercent val="0"/>
          <c:showBubbleSize val="0"/>
        </c:dLbls>
        <c:gapWidth val="150"/>
        <c:axId val="256314768"/>
        <c:axId val="25631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2F79-4882-A4E1-29405E2CA7A9}"/>
            </c:ext>
          </c:extLst>
        </c:ser>
        <c:dLbls>
          <c:showLegendKey val="0"/>
          <c:showVal val="0"/>
          <c:showCatName val="0"/>
          <c:showSerName val="0"/>
          <c:showPercent val="0"/>
          <c:showBubbleSize val="0"/>
        </c:dLbls>
        <c:marker val="1"/>
        <c:smooth val="0"/>
        <c:axId val="256314768"/>
        <c:axId val="256315160"/>
      </c:lineChart>
      <c:dateAx>
        <c:axId val="256314768"/>
        <c:scaling>
          <c:orientation val="minMax"/>
        </c:scaling>
        <c:delete val="1"/>
        <c:axPos val="b"/>
        <c:numFmt formatCode="ge" sourceLinked="1"/>
        <c:majorTickMark val="none"/>
        <c:minorTickMark val="none"/>
        <c:tickLblPos val="none"/>
        <c:crossAx val="256315160"/>
        <c:crosses val="autoZero"/>
        <c:auto val="1"/>
        <c:lblOffset val="100"/>
        <c:baseTimeUnit val="years"/>
      </c:dateAx>
      <c:valAx>
        <c:axId val="25631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1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41.42</c:v>
                </c:pt>
                <c:pt idx="1">
                  <c:v>38.81</c:v>
                </c:pt>
                <c:pt idx="2">
                  <c:v>41.24</c:v>
                </c:pt>
                <c:pt idx="3">
                  <c:v>42.13</c:v>
                </c:pt>
                <c:pt idx="4">
                  <c:v>33.869999999999997</c:v>
                </c:pt>
              </c:numCache>
            </c:numRef>
          </c:val>
          <c:extLst xmlns:c16r2="http://schemas.microsoft.com/office/drawing/2015/06/chart">
            <c:ext xmlns:c16="http://schemas.microsoft.com/office/drawing/2014/chart" uri="{C3380CC4-5D6E-409C-BE32-E72D297353CC}">
              <c16:uniqueId val="{00000000-BF67-4685-BB43-46945B359FB0}"/>
            </c:ext>
          </c:extLst>
        </c:ser>
        <c:dLbls>
          <c:showLegendKey val="0"/>
          <c:showVal val="0"/>
          <c:showCatName val="0"/>
          <c:showSerName val="0"/>
          <c:showPercent val="0"/>
          <c:showBubbleSize val="0"/>
        </c:dLbls>
        <c:gapWidth val="150"/>
        <c:axId val="256684360"/>
        <c:axId val="25668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BF67-4685-BB43-46945B359FB0}"/>
            </c:ext>
          </c:extLst>
        </c:ser>
        <c:dLbls>
          <c:showLegendKey val="0"/>
          <c:showVal val="0"/>
          <c:showCatName val="0"/>
          <c:showSerName val="0"/>
          <c:showPercent val="0"/>
          <c:showBubbleSize val="0"/>
        </c:dLbls>
        <c:marker val="1"/>
        <c:smooth val="0"/>
        <c:axId val="256684360"/>
        <c:axId val="256684752"/>
      </c:lineChart>
      <c:dateAx>
        <c:axId val="256684360"/>
        <c:scaling>
          <c:orientation val="minMax"/>
        </c:scaling>
        <c:delete val="1"/>
        <c:axPos val="b"/>
        <c:numFmt formatCode="ge" sourceLinked="1"/>
        <c:majorTickMark val="none"/>
        <c:minorTickMark val="none"/>
        <c:tickLblPos val="none"/>
        <c:crossAx val="256684752"/>
        <c:crosses val="autoZero"/>
        <c:auto val="1"/>
        <c:lblOffset val="100"/>
        <c:baseTimeUnit val="years"/>
      </c:dateAx>
      <c:valAx>
        <c:axId val="25668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8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336.2</c:v>
                </c:pt>
                <c:pt idx="1">
                  <c:v>337.3</c:v>
                </c:pt>
                <c:pt idx="2">
                  <c:v>316.11</c:v>
                </c:pt>
                <c:pt idx="3">
                  <c:v>311.12</c:v>
                </c:pt>
                <c:pt idx="4">
                  <c:v>387.5</c:v>
                </c:pt>
              </c:numCache>
            </c:numRef>
          </c:val>
          <c:extLst xmlns:c16r2="http://schemas.microsoft.com/office/drawing/2015/06/chart">
            <c:ext xmlns:c16="http://schemas.microsoft.com/office/drawing/2014/chart" uri="{C3380CC4-5D6E-409C-BE32-E72D297353CC}">
              <c16:uniqueId val="{00000000-C08E-432B-ACF5-CC1DDE321962}"/>
            </c:ext>
          </c:extLst>
        </c:ser>
        <c:dLbls>
          <c:showLegendKey val="0"/>
          <c:showVal val="0"/>
          <c:showCatName val="0"/>
          <c:showSerName val="0"/>
          <c:showPercent val="0"/>
          <c:showBubbleSize val="0"/>
        </c:dLbls>
        <c:gapWidth val="150"/>
        <c:axId val="256185416"/>
        <c:axId val="2561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C08E-432B-ACF5-CC1DDE321962}"/>
            </c:ext>
          </c:extLst>
        </c:ser>
        <c:dLbls>
          <c:showLegendKey val="0"/>
          <c:showVal val="0"/>
          <c:showCatName val="0"/>
          <c:showSerName val="0"/>
          <c:showPercent val="0"/>
          <c:showBubbleSize val="0"/>
        </c:dLbls>
        <c:marker val="1"/>
        <c:smooth val="0"/>
        <c:axId val="256185416"/>
        <c:axId val="256185024"/>
      </c:lineChart>
      <c:dateAx>
        <c:axId val="256185416"/>
        <c:scaling>
          <c:orientation val="minMax"/>
        </c:scaling>
        <c:delete val="1"/>
        <c:axPos val="b"/>
        <c:numFmt formatCode="ge" sourceLinked="1"/>
        <c:majorTickMark val="none"/>
        <c:minorTickMark val="none"/>
        <c:tickLblPos val="none"/>
        <c:crossAx val="256185024"/>
        <c:crosses val="autoZero"/>
        <c:auto val="1"/>
        <c:lblOffset val="100"/>
        <c:baseTimeUnit val="years"/>
      </c:dateAx>
      <c:valAx>
        <c:axId val="2561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8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大分県　豊後高田市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22970</v>
      </c>
      <c r="AM8" s="49"/>
      <c r="AN8" s="49"/>
      <c r="AO8" s="49"/>
      <c r="AP8" s="49"/>
      <c r="AQ8" s="49"/>
      <c r="AR8" s="49"/>
      <c r="AS8" s="49"/>
      <c r="AT8" s="44">
        <f>データ!T6</f>
        <v>206.24</v>
      </c>
      <c r="AU8" s="44"/>
      <c r="AV8" s="44"/>
      <c r="AW8" s="44"/>
      <c r="AX8" s="44"/>
      <c r="AY8" s="44"/>
      <c r="AZ8" s="44"/>
      <c r="BA8" s="44"/>
      <c r="BB8" s="44">
        <f>データ!U6</f>
        <v>111.38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9.9700000000000006</v>
      </c>
      <c r="Q10" s="44"/>
      <c r="R10" s="44"/>
      <c r="S10" s="44"/>
      <c r="T10" s="44"/>
      <c r="U10" s="44"/>
      <c r="V10" s="44"/>
      <c r="W10" s="44">
        <f>データ!Q6</f>
        <v>65.05</v>
      </c>
      <c r="X10" s="44"/>
      <c r="Y10" s="44"/>
      <c r="Z10" s="44"/>
      <c r="AA10" s="44"/>
      <c r="AB10" s="44"/>
      <c r="AC10" s="44"/>
      <c r="AD10" s="49">
        <f>データ!R6</f>
        <v>2880</v>
      </c>
      <c r="AE10" s="49"/>
      <c r="AF10" s="49"/>
      <c r="AG10" s="49"/>
      <c r="AH10" s="49"/>
      <c r="AI10" s="49"/>
      <c r="AJ10" s="49"/>
      <c r="AK10" s="2"/>
      <c r="AL10" s="49">
        <f>データ!V6</f>
        <v>2279</v>
      </c>
      <c r="AM10" s="49"/>
      <c r="AN10" s="49"/>
      <c r="AO10" s="49"/>
      <c r="AP10" s="49"/>
      <c r="AQ10" s="49"/>
      <c r="AR10" s="49"/>
      <c r="AS10" s="49"/>
      <c r="AT10" s="44">
        <f>データ!W6</f>
        <v>1.29</v>
      </c>
      <c r="AU10" s="44"/>
      <c r="AV10" s="44"/>
      <c r="AW10" s="44"/>
      <c r="AX10" s="44"/>
      <c r="AY10" s="44"/>
      <c r="AZ10" s="44"/>
      <c r="BA10" s="44"/>
      <c r="BB10" s="44">
        <f>データ!X6</f>
        <v>1766.67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125</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5"/>
      <c r="BN33" s="85"/>
      <c r="BO33" s="85"/>
      <c r="BP33" s="85"/>
      <c r="BQ33" s="85"/>
      <c r="BR33" s="85"/>
      <c r="BS33" s="85"/>
      <c r="BT33" s="85"/>
      <c r="BU33" s="85"/>
      <c r="BV33" s="85"/>
      <c r="BW33" s="85"/>
      <c r="BX33" s="85"/>
      <c r="BY33" s="85"/>
      <c r="BZ33" s="86"/>
    </row>
    <row r="34" spans="1:78" ht="13.5" customHeight="1" x14ac:dyDescent="0.2">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87"/>
      <c r="BM34" s="85"/>
      <c r="BN34" s="85"/>
      <c r="BO34" s="85"/>
      <c r="BP34" s="85"/>
      <c r="BQ34" s="85"/>
      <c r="BR34" s="85"/>
      <c r="BS34" s="85"/>
      <c r="BT34" s="85"/>
      <c r="BU34" s="85"/>
      <c r="BV34" s="85"/>
      <c r="BW34" s="85"/>
      <c r="BX34" s="85"/>
      <c r="BY34" s="85"/>
      <c r="BZ34" s="86"/>
    </row>
    <row r="35" spans="1:78" ht="13.5" customHeight="1" x14ac:dyDescent="0.2">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87"/>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123</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2"/>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2"/>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2"/>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2"/>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2"/>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2"/>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2"/>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2"/>
      <c r="BM55" s="70"/>
      <c r="BN55" s="70"/>
      <c r="BO55" s="70"/>
      <c r="BP55" s="70"/>
      <c r="BQ55" s="70"/>
      <c r="BR55" s="70"/>
      <c r="BS55" s="70"/>
      <c r="BT55" s="70"/>
      <c r="BU55" s="70"/>
      <c r="BV55" s="70"/>
      <c r="BW55" s="70"/>
      <c r="BX55" s="70"/>
      <c r="BY55" s="70"/>
      <c r="BZ55" s="71"/>
    </row>
    <row r="56" spans="1:78" ht="13.5" customHeight="1" x14ac:dyDescent="0.2">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2"/>
      <c r="BM56" s="70"/>
      <c r="BN56" s="70"/>
      <c r="BO56" s="70"/>
      <c r="BP56" s="70"/>
      <c r="BQ56" s="70"/>
      <c r="BR56" s="70"/>
      <c r="BS56" s="70"/>
      <c r="BT56" s="70"/>
      <c r="BU56" s="70"/>
      <c r="BV56" s="70"/>
      <c r="BW56" s="70"/>
      <c r="BX56" s="70"/>
      <c r="BY56" s="70"/>
      <c r="BZ56" s="71"/>
    </row>
    <row r="57" spans="1:78" ht="13.5" customHeight="1" x14ac:dyDescent="0.2">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2"/>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2"/>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2"/>
      <c r="BM59" s="70"/>
      <c r="BN59" s="70"/>
      <c r="BO59" s="70"/>
      <c r="BP59" s="70"/>
      <c r="BQ59" s="70"/>
      <c r="BR59" s="70"/>
      <c r="BS59" s="70"/>
      <c r="BT59" s="70"/>
      <c r="BU59" s="70"/>
      <c r="BV59" s="70"/>
      <c r="BW59" s="70"/>
      <c r="BX59" s="70"/>
      <c r="BY59" s="70"/>
      <c r="BZ59" s="71"/>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2"/>
      <c r="BM60" s="70"/>
      <c r="BN60" s="70"/>
      <c r="BO60" s="70"/>
      <c r="BP60" s="70"/>
      <c r="BQ60" s="70"/>
      <c r="BR60" s="70"/>
      <c r="BS60" s="70"/>
      <c r="BT60" s="70"/>
      <c r="BU60" s="70"/>
      <c r="BV60" s="70"/>
      <c r="BW60" s="70"/>
      <c r="BX60" s="70"/>
      <c r="BY60" s="70"/>
      <c r="BZ60" s="71"/>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2"/>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2"/>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2" t="s">
        <v>124</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2"/>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2"/>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2"/>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2"/>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2"/>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2"/>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2"/>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2"/>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2"/>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2"/>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2"/>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2"/>
      <c r="BM78" s="70"/>
      <c r="BN78" s="70"/>
      <c r="BO78" s="70"/>
      <c r="BP78" s="70"/>
      <c r="BQ78" s="70"/>
      <c r="BR78" s="70"/>
      <c r="BS78" s="70"/>
      <c r="BT78" s="70"/>
      <c r="BU78" s="70"/>
      <c r="BV78" s="70"/>
      <c r="BW78" s="70"/>
      <c r="BX78" s="70"/>
      <c r="BY78" s="70"/>
      <c r="BZ78" s="71"/>
    </row>
    <row r="79" spans="1:78" ht="13.5" customHeight="1" x14ac:dyDescent="0.2">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2"/>
      <c r="BM79" s="70"/>
      <c r="BN79" s="70"/>
      <c r="BO79" s="70"/>
      <c r="BP79" s="70"/>
      <c r="BQ79" s="70"/>
      <c r="BR79" s="70"/>
      <c r="BS79" s="70"/>
      <c r="BT79" s="70"/>
      <c r="BU79" s="70"/>
      <c r="BV79" s="70"/>
      <c r="BW79" s="70"/>
      <c r="BX79" s="70"/>
      <c r="BY79" s="70"/>
      <c r="BZ79" s="71"/>
    </row>
    <row r="80" spans="1:78" ht="13.5" customHeight="1" x14ac:dyDescent="0.2">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2"/>
      <c r="BM80" s="70"/>
      <c r="BN80" s="70"/>
      <c r="BO80" s="70"/>
      <c r="BP80" s="70"/>
      <c r="BQ80" s="70"/>
      <c r="BR80" s="70"/>
      <c r="BS80" s="70"/>
      <c r="BT80" s="70"/>
      <c r="BU80" s="70"/>
      <c r="BV80" s="70"/>
      <c r="BW80" s="70"/>
      <c r="BX80" s="70"/>
      <c r="BY80" s="70"/>
      <c r="BZ80" s="71"/>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2"/>
      <c r="BM81" s="70"/>
      <c r="BN81" s="70"/>
      <c r="BO81" s="70"/>
      <c r="BP81" s="70"/>
      <c r="BQ81" s="70"/>
      <c r="BR81" s="70"/>
      <c r="BS81" s="70"/>
      <c r="BT81" s="70"/>
      <c r="BU81" s="70"/>
      <c r="BV81" s="70"/>
      <c r="BW81" s="70"/>
      <c r="BX81" s="70"/>
      <c r="BY81" s="70"/>
      <c r="BZ81" s="7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3"/>
      <c r="BM82" s="74"/>
      <c r="BN82" s="74"/>
      <c r="BO82" s="74"/>
      <c r="BP82" s="74"/>
      <c r="BQ82" s="74"/>
      <c r="BR82" s="74"/>
      <c r="BS82" s="74"/>
      <c r="BT82" s="74"/>
      <c r="BU82" s="74"/>
      <c r="BV82" s="74"/>
      <c r="BW82" s="74"/>
      <c r="BX82" s="74"/>
      <c r="BY82" s="74"/>
      <c r="BZ82" s="75"/>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2sWhf+6i7ECzbWB+N4zV0rOSU6+mIOlNTZdI7rqxQKZ6eZvSOGPW1/9UJMG/GlrcBM74UQtlFd0ubOu3uWTc0A==" saltValue="JfNxYq8B1601f9PqRdpPV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7" t="s">
        <v>69</v>
      </c>
      <c r="B4" s="29"/>
      <c r="C4" s="29"/>
      <c r="D4" s="29"/>
      <c r="E4" s="29"/>
      <c r="F4" s="29"/>
      <c r="G4" s="29"/>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442097</v>
      </c>
      <c r="D6" s="32">
        <f t="shared" si="3"/>
        <v>47</v>
      </c>
      <c r="E6" s="32">
        <f t="shared" si="3"/>
        <v>17</v>
      </c>
      <c r="F6" s="32">
        <f t="shared" si="3"/>
        <v>4</v>
      </c>
      <c r="G6" s="32">
        <f t="shared" si="3"/>
        <v>0</v>
      </c>
      <c r="H6" s="32" t="str">
        <f t="shared" si="3"/>
        <v>大分県　豊後高田市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9.9700000000000006</v>
      </c>
      <c r="Q6" s="33">
        <f t="shared" si="3"/>
        <v>65.05</v>
      </c>
      <c r="R6" s="33">
        <f t="shared" si="3"/>
        <v>2880</v>
      </c>
      <c r="S6" s="33">
        <f t="shared" si="3"/>
        <v>22970</v>
      </c>
      <c r="T6" s="33">
        <f t="shared" si="3"/>
        <v>206.24</v>
      </c>
      <c r="U6" s="33">
        <f t="shared" si="3"/>
        <v>111.38</v>
      </c>
      <c r="V6" s="33">
        <f t="shared" si="3"/>
        <v>2279</v>
      </c>
      <c r="W6" s="33">
        <f t="shared" si="3"/>
        <v>1.29</v>
      </c>
      <c r="X6" s="33">
        <f t="shared" si="3"/>
        <v>1766.67</v>
      </c>
      <c r="Y6" s="34">
        <f>IF(Y7="",NA(),Y7)</f>
        <v>86.07</v>
      </c>
      <c r="Z6" s="34">
        <f t="shared" ref="Z6:AH6" si="4">IF(Z7="",NA(),Z7)</f>
        <v>86.76</v>
      </c>
      <c r="AA6" s="34">
        <f t="shared" si="4"/>
        <v>87.23</v>
      </c>
      <c r="AB6" s="34">
        <f t="shared" si="4"/>
        <v>85.04</v>
      </c>
      <c r="AC6" s="34">
        <f t="shared" si="4"/>
        <v>82.94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1422.53</v>
      </c>
      <c r="BG6" s="34">
        <f t="shared" ref="BG6:BO6" si="7">IF(BG7="",NA(),BG7)</f>
        <v>1013.9</v>
      </c>
      <c r="BH6" s="34">
        <f t="shared" si="7"/>
        <v>699.26</v>
      </c>
      <c r="BI6" s="33">
        <f t="shared" si="7"/>
        <v>0</v>
      </c>
      <c r="BJ6" s="34">
        <f t="shared" si="7"/>
        <v>5219.54</v>
      </c>
      <c r="BK6" s="34">
        <f t="shared" si="7"/>
        <v>1554.05</v>
      </c>
      <c r="BL6" s="34">
        <f t="shared" si="7"/>
        <v>1671.86</v>
      </c>
      <c r="BM6" s="34">
        <f t="shared" si="7"/>
        <v>1673.47</v>
      </c>
      <c r="BN6" s="34">
        <f t="shared" si="7"/>
        <v>1592.72</v>
      </c>
      <c r="BO6" s="34">
        <f t="shared" si="7"/>
        <v>1223.96</v>
      </c>
      <c r="BP6" s="33" t="str">
        <f>IF(BP7="","",IF(BP7="-","【-】","【"&amp;SUBSTITUTE(TEXT(BP7,"#,##0.00"),"-","△")&amp;"】"))</f>
        <v>【1,225.44】</v>
      </c>
      <c r="BQ6" s="34">
        <f>IF(BQ7="",NA(),BQ7)</f>
        <v>41.42</v>
      </c>
      <c r="BR6" s="34">
        <f t="shared" ref="BR6:BZ6" si="8">IF(BR7="",NA(),BR7)</f>
        <v>38.81</v>
      </c>
      <c r="BS6" s="34">
        <f t="shared" si="8"/>
        <v>41.24</v>
      </c>
      <c r="BT6" s="34">
        <f t="shared" si="8"/>
        <v>42.13</v>
      </c>
      <c r="BU6" s="34">
        <f t="shared" si="8"/>
        <v>33.869999999999997</v>
      </c>
      <c r="BV6" s="34">
        <f t="shared" si="8"/>
        <v>53.01</v>
      </c>
      <c r="BW6" s="34">
        <f t="shared" si="8"/>
        <v>50.54</v>
      </c>
      <c r="BX6" s="34">
        <f t="shared" si="8"/>
        <v>49.22</v>
      </c>
      <c r="BY6" s="34">
        <f t="shared" si="8"/>
        <v>53.7</v>
      </c>
      <c r="BZ6" s="34">
        <f t="shared" si="8"/>
        <v>61.54</v>
      </c>
      <c r="CA6" s="33" t="str">
        <f>IF(CA7="","",IF(CA7="-","【-】","【"&amp;SUBSTITUTE(TEXT(CA7,"#,##0.00"),"-","△")&amp;"】"))</f>
        <v>【75.58】</v>
      </c>
      <c r="CB6" s="34">
        <f>IF(CB7="",NA(),CB7)</f>
        <v>336.2</v>
      </c>
      <c r="CC6" s="34">
        <f t="shared" ref="CC6:CK6" si="9">IF(CC7="",NA(),CC7)</f>
        <v>337.3</v>
      </c>
      <c r="CD6" s="34">
        <f t="shared" si="9"/>
        <v>316.11</v>
      </c>
      <c r="CE6" s="34">
        <f t="shared" si="9"/>
        <v>311.12</v>
      </c>
      <c r="CF6" s="34">
        <f t="shared" si="9"/>
        <v>387.5</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57.85</v>
      </c>
      <c r="CN6" s="34">
        <f t="shared" ref="CN6:CV6" si="10">IF(CN7="",NA(),CN7)</f>
        <v>61.23</v>
      </c>
      <c r="CO6" s="34">
        <f t="shared" si="10"/>
        <v>60.54</v>
      </c>
      <c r="CP6" s="34">
        <f t="shared" si="10"/>
        <v>62.54</v>
      </c>
      <c r="CQ6" s="34">
        <f t="shared" si="10"/>
        <v>61</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53.1</v>
      </c>
      <c r="CY6" s="34">
        <f t="shared" ref="CY6:DG6" si="11">IF(CY7="",NA(),CY7)</f>
        <v>53.49</v>
      </c>
      <c r="CZ6" s="34">
        <f t="shared" si="11"/>
        <v>55.84</v>
      </c>
      <c r="DA6" s="34">
        <f t="shared" si="11"/>
        <v>58.09</v>
      </c>
      <c r="DB6" s="34">
        <f t="shared" si="11"/>
        <v>59.54</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2">
      <c r="A7" s="27"/>
      <c r="B7" s="36">
        <v>2017</v>
      </c>
      <c r="C7" s="36">
        <v>442097</v>
      </c>
      <c r="D7" s="36">
        <v>47</v>
      </c>
      <c r="E7" s="36">
        <v>17</v>
      </c>
      <c r="F7" s="36">
        <v>4</v>
      </c>
      <c r="G7" s="36">
        <v>0</v>
      </c>
      <c r="H7" s="36" t="s">
        <v>110</v>
      </c>
      <c r="I7" s="36" t="s">
        <v>111</v>
      </c>
      <c r="J7" s="36" t="s">
        <v>112</v>
      </c>
      <c r="K7" s="36" t="s">
        <v>113</v>
      </c>
      <c r="L7" s="36" t="s">
        <v>114</v>
      </c>
      <c r="M7" s="36" t="s">
        <v>115</v>
      </c>
      <c r="N7" s="37" t="s">
        <v>116</v>
      </c>
      <c r="O7" s="37" t="s">
        <v>117</v>
      </c>
      <c r="P7" s="37">
        <v>9.9700000000000006</v>
      </c>
      <c r="Q7" s="37">
        <v>65.05</v>
      </c>
      <c r="R7" s="37">
        <v>2880</v>
      </c>
      <c r="S7" s="37">
        <v>22970</v>
      </c>
      <c r="T7" s="37">
        <v>206.24</v>
      </c>
      <c r="U7" s="37">
        <v>111.38</v>
      </c>
      <c r="V7" s="37">
        <v>2279</v>
      </c>
      <c r="W7" s="37">
        <v>1.29</v>
      </c>
      <c r="X7" s="37">
        <v>1766.67</v>
      </c>
      <c r="Y7" s="37">
        <v>86.07</v>
      </c>
      <c r="Z7" s="37">
        <v>86.76</v>
      </c>
      <c r="AA7" s="37">
        <v>87.23</v>
      </c>
      <c r="AB7" s="37">
        <v>85.04</v>
      </c>
      <c r="AC7" s="37">
        <v>82.94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1422.53</v>
      </c>
      <c r="BG7" s="37">
        <v>1013.9</v>
      </c>
      <c r="BH7" s="37">
        <v>699.26</v>
      </c>
      <c r="BI7" s="37">
        <v>0</v>
      </c>
      <c r="BJ7" s="37">
        <v>5219.54</v>
      </c>
      <c r="BK7" s="37">
        <v>1554.05</v>
      </c>
      <c r="BL7" s="37">
        <v>1671.86</v>
      </c>
      <c r="BM7" s="37">
        <v>1673.47</v>
      </c>
      <c r="BN7" s="37">
        <v>1592.72</v>
      </c>
      <c r="BO7" s="37">
        <v>1223.96</v>
      </c>
      <c r="BP7" s="37">
        <v>1225.44</v>
      </c>
      <c r="BQ7" s="37">
        <v>41.42</v>
      </c>
      <c r="BR7" s="37">
        <v>38.81</v>
      </c>
      <c r="BS7" s="37">
        <v>41.24</v>
      </c>
      <c r="BT7" s="37">
        <v>42.13</v>
      </c>
      <c r="BU7" s="37">
        <v>33.869999999999997</v>
      </c>
      <c r="BV7" s="37">
        <v>53.01</v>
      </c>
      <c r="BW7" s="37">
        <v>50.54</v>
      </c>
      <c r="BX7" s="37">
        <v>49.22</v>
      </c>
      <c r="BY7" s="37">
        <v>53.7</v>
      </c>
      <c r="BZ7" s="37">
        <v>61.54</v>
      </c>
      <c r="CA7" s="37">
        <v>75.58</v>
      </c>
      <c r="CB7" s="37">
        <v>336.2</v>
      </c>
      <c r="CC7" s="37">
        <v>337.3</v>
      </c>
      <c r="CD7" s="37">
        <v>316.11</v>
      </c>
      <c r="CE7" s="37">
        <v>311.12</v>
      </c>
      <c r="CF7" s="37">
        <v>387.5</v>
      </c>
      <c r="CG7" s="37">
        <v>299.39</v>
      </c>
      <c r="CH7" s="37">
        <v>320.36</v>
      </c>
      <c r="CI7" s="37">
        <v>332.02</v>
      </c>
      <c r="CJ7" s="37">
        <v>300.35000000000002</v>
      </c>
      <c r="CK7" s="37">
        <v>267.86</v>
      </c>
      <c r="CL7" s="37">
        <v>215.23</v>
      </c>
      <c r="CM7" s="37">
        <v>57.85</v>
      </c>
      <c r="CN7" s="37">
        <v>61.23</v>
      </c>
      <c r="CO7" s="37">
        <v>60.54</v>
      </c>
      <c r="CP7" s="37">
        <v>62.54</v>
      </c>
      <c r="CQ7" s="37">
        <v>61</v>
      </c>
      <c r="CR7" s="37">
        <v>36.200000000000003</v>
      </c>
      <c r="CS7" s="37">
        <v>34.74</v>
      </c>
      <c r="CT7" s="37">
        <v>36.65</v>
      </c>
      <c r="CU7" s="37">
        <v>37.72</v>
      </c>
      <c r="CV7" s="37">
        <v>37.08</v>
      </c>
      <c r="CW7" s="37">
        <v>42.66</v>
      </c>
      <c r="CX7" s="37">
        <v>53.1</v>
      </c>
      <c r="CY7" s="37">
        <v>53.49</v>
      </c>
      <c r="CZ7" s="37">
        <v>55.84</v>
      </c>
      <c r="DA7" s="37">
        <v>58.09</v>
      </c>
      <c r="DB7" s="37">
        <v>59.54</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2019-02-07T06:16:46Z</cp:lastPrinted>
  <dcterms:created xsi:type="dcterms:W3CDTF">2018-12-03T09:18:00Z</dcterms:created>
  <dcterms:modified xsi:type="dcterms:W3CDTF">2019-02-07T06:17:36Z</dcterms:modified>
  <cp:category/>
</cp:coreProperties>
</file>