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水道課\53050_管理営業係\14_企業\1401_上水道\1401000_諸務\1301_水道事業照会回答関係書\01_庁内部局\02月_公営企業に係る経営比較分析表の分析等について（財政課）\H30\09_豊後高田市回答\"/>
    </mc:Choice>
  </mc:AlternateContent>
  <workbookProtection workbookAlgorithmName="SHA-512" workbookHashValue="uUFWgFCYdfPk/EPOv0113D4/XX0wev2dCLAS7orTS734AVdoVQdLVdswAVtsxAWj+l/ITGS9Bet/+kfIykCH+g==" workbookSaltValue="6zeaq4QjrgqDOofoHavQzA==" workbookSpinCount="100000" lockStructure="1"/>
  <bookViews>
    <workbookView xWindow="0" yWindow="0" windowWidth="23040" windowHeight="9504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<sst xmlns="http://schemas.openxmlformats.org/spreadsheetml/2006/main" count="240" uniqueCount="126">
  <si>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</si>
  <si>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</si>
  <si>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</si>
  <si>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</si>
  <si>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</si>
  <si>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</si>
  <si>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</si>
  <si>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</si>
  <si>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</si>
  <si>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</si>
  <si>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</si>
  <si>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</si>
  <si>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</si>
  <si>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</si>
  <si>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</si>
  <si>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</si>
  <si>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</si>
  <si>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</si>
  <si>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</si>
  <si>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</si>
  <si>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</si>
  <si>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</si>
  <si>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</si>
  <si>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</si>
  <si>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</si>
  <si>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</si>
  <si>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</si>
  <si>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</si>
  <si>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</si>
  <si>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</si>
  <si>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</si>
  <si>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</si>
  <si>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</si>
  <si>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</si>
  <si>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</si>
  <si>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</si>
  <si>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</si>
  <si>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</si>
  <si>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</si>
  <si>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</si>
  <si>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</si>
  <si>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</si>
  <si>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</si>
  <si>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</si>
  <si>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</si>
  <si>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</si>
  <si>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</si>
  <si>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</si>
  <si>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</si>
  <si>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</si>
  <si>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</si>
  <si>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</si>
  <si>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</si>
  <si>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</si>
  <si>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</si>
  <si>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</si>
  <si>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</si>
  <si>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</si>
  <si>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</si>
  <si>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</si>
  <si>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</si>
  <si>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</si>
  <si>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</si>
  <si>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</si>
  <si>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</si>
  <si>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</si>
  <si>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</si>
  <si>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</si>
  <si>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</si>
  <si>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</si>
  <si>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</si>
  <si>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</si>
  <si>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</si>
  <si>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</si>
  <si>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</si>
  <si>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</si>
  <si>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</si>
  <si>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</si>
  <si>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</si>
  <si>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</si>
  <si>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</si>
  <si>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</si>
  <si>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</si>
  <si>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</si>
  <si>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</si>
  <si>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</si>
  <si>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</si>
  <si>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</si>
  <si>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</si>
  <si>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</si>
  <si>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</si>
  <si>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</si>
  <si>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</si>
  <si>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</si>
  <si>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</si>
  <si>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</si>
  <si>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</si>
  <si>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</si>
  <si>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</si>
  <si>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</si>
  <si>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</si>
  <si>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</si>
  <si>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</si>
  <si>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</si>
  <si>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</si>
  <si>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</si>
  <si>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</si>
  <si>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</si>
  <si>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</si>
  <si>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</si>
  <si>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大分県　豊後高田市</t>
  </si>
  <si>
    <t>法非適用</t>
  </si>
  <si>
    <t>下水道事業</t>
  </si>
  <si>
    <t>公共下水道</t>
  </si>
  <si>
    <t>Cd2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</si>
  <si>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</si>
  <si>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</si>
  <si>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</si>
  <si>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</si>
  <si>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</si>
  <si>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</si>
  <si>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</si>
  <si>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</si>
  <si>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r>
      <rPr>
        <sz val="11"/>
        <color theme="1"/>
        <rFont val="ＭＳ ゴシック"/>
        <family val="3"/>
        <charset val="128"/>
      </rPr>
      <t>①有形固定資産減価償却率：</t>
    </r>
    <r>
      <rPr>
        <sz val="11"/>
        <color theme="1"/>
        <rFont val="ＭＳ 明朝"/>
        <family val="1"/>
        <charset val="128"/>
      </rPr>
      <t xml:space="preserve">－
</t>
    </r>
    <r>
      <rPr>
        <sz val="11"/>
        <color theme="1"/>
        <rFont val="ＭＳ ゴシック"/>
        <family val="3"/>
        <charset val="128"/>
      </rPr>
      <t>②管路老朽化率：</t>
    </r>
    <r>
      <rPr>
        <sz val="11"/>
        <color theme="1"/>
        <rFont val="ＭＳ 明朝"/>
        <family val="1"/>
        <charset val="128"/>
      </rPr>
      <t xml:space="preserve">－
</t>
    </r>
    <r>
      <rPr>
        <sz val="11"/>
        <color theme="1"/>
        <rFont val="ＭＳ ゴシック"/>
        <family val="3"/>
        <charset val="128"/>
      </rPr>
      <t>③管渠改善率：
　</t>
    </r>
    <r>
      <rPr>
        <sz val="11"/>
        <color theme="1"/>
        <rFont val="ＭＳ 明朝"/>
        <family val="1"/>
        <charset val="128"/>
      </rPr>
      <t>事業の開始時期が昭和52年で、耐用年数を迎える管渠があることから、平成28年度から豊後高田市公共下水道長寿命化計画に基づき、老朽管の更新事業を実施しています。</t>
    </r>
    <rPh sb="49" eb="51">
      <t>タイヨウ</t>
    </rPh>
    <rPh sb="51" eb="53">
      <t>ネンスウ</t>
    </rPh>
    <rPh sb="54" eb="55">
      <t>ムカ</t>
    </rPh>
    <rPh sb="57" eb="59">
      <t>カンキョ</t>
    </rPh>
    <rPh sb="105" eb="107">
      <t>ジッシ</t>
    </rPh>
    <phoneticPr fontId="4"/>
  </si>
  <si>
    <t>　下水道施設の管渠整備は、ほぼ計画を達成し水洗化率は徐々に上昇していますが70％台と低迷しています。これは事業計画に基づいて建設した汚水処理場等が処理能力の70％程度しか活用されず、30％分が余剰能力となっている状態です。
　下水道は、市民生活に欠くことのできない施設であり、下水道事業の健全で安定的な経営を図るうえで、水洗化率の向上が最優先課題となっています。
　また、今後は人口減少による汚水処理人口の低迷が懸念されます。限りある財源を効率的に投資するため、下水道が整備されていない山間部等（非人口密集地域）については、合併処理浄化槽の整備を推進していきます。</t>
    <rPh sb="26" eb="28">
      <t>ジョジョ</t>
    </rPh>
    <rPh sb="29" eb="31">
      <t>ジョウショウ</t>
    </rPh>
    <rPh sb="81" eb="83">
      <t>テイド</t>
    </rPh>
    <phoneticPr fontId="4"/>
  </si>
  <si>
    <r>
      <rPr>
        <sz val="9.5"/>
        <color theme="1"/>
        <rFont val="ＭＳ ゴシック"/>
        <family val="3"/>
        <charset val="128"/>
      </rPr>
      <t>①収益的収支比率：</t>
    </r>
    <r>
      <rPr>
        <sz val="9.5"/>
        <color theme="1"/>
        <rFont val="ＭＳ 明朝"/>
        <family val="1"/>
        <charset val="128"/>
      </rPr>
      <t xml:space="preserve">
　水洗化率が70％台と低い水準にあり、使用料収入が低迷しているため、企業債償還金の財源に充てる資本費平準化債の借入が常態となり、下水道施設整備の進捗に伴う維持管理費の増加によって、収益率は悪化する傾向となっています。
</t>
    </r>
    <r>
      <rPr>
        <sz val="9.5"/>
        <color theme="1"/>
        <rFont val="ＭＳ ゴシック"/>
        <family val="3"/>
        <charset val="128"/>
      </rPr>
      <t>②累積欠損金比率：</t>
    </r>
    <r>
      <rPr>
        <sz val="9.5"/>
        <color theme="1"/>
        <rFont val="ＭＳ 明朝"/>
        <family val="1"/>
        <charset val="128"/>
      </rPr>
      <t xml:space="preserve">－
</t>
    </r>
    <r>
      <rPr>
        <sz val="9.5"/>
        <color theme="1"/>
        <rFont val="ＭＳ ゴシック"/>
        <family val="3"/>
        <charset val="128"/>
      </rPr>
      <t>③流動比率：</t>
    </r>
    <r>
      <rPr>
        <sz val="9.5"/>
        <color theme="1"/>
        <rFont val="ＭＳ 明朝"/>
        <family val="1"/>
        <charset val="128"/>
      </rPr>
      <t xml:space="preserve">－
</t>
    </r>
    <r>
      <rPr>
        <sz val="9.5"/>
        <color theme="1"/>
        <rFont val="ＭＳ ゴシック"/>
        <family val="3"/>
        <charset val="128"/>
      </rPr>
      <t>④企業債残高対事業規模比率：
　</t>
    </r>
    <r>
      <rPr>
        <sz val="9.5"/>
        <color rgb="FFFF0000"/>
        <rFont val="ＭＳ 明朝"/>
        <family val="1"/>
        <charset val="128"/>
      </rPr>
      <t>（H28訂正：0.00% → 439.59%）
　（H29訂正：0.00% → 316.05%）
　下水道施設整備に伴う企業債残高は減少傾向にあり、類似団体を下回っているものの、老朽化した処理場や管渠の改修にあたって、計画的な投資を検討する必要があります。</t>
    </r>
    <r>
      <rPr>
        <sz val="9.5"/>
        <color theme="1"/>
        <rFont val="ＭＳ 明朝"/>
        <family val="1"/>
        <charset val="128"/>
      </rPr>
      <t xml:space="preserve">
</t>
    </r>
    <r>
      <rPr>
        <sz val="9.5"/>
        <color theme="1"/>
        <rFont val="ＭＳ ゴシック"/>
        <family val="3"/>
        <charset val="128"/>
      </rPr>
      <t>⑤経費回収率：
　</t>
    </r>
    <r>
      <rPr>
        <sz val="9.5"/>
        <color theme="1"/>
        <rFont val="ＭＳ 明朝"/>
        <family val="1"/>
        <charset val="128"/>
      </rPr>
      <t xml:space="preserve">類似団体を上回っているものの、水洗化率の伸びが鈍く、使用料改定（消費税による改定を除く。）も平成17年から行っていないため、ほぼ横ばいとなっています。
</t>
    </r>
    <r>
      <rPr>
        <sz val="9.5"/>
        <color theme="1"/>
        <rFont val="ＭＳ ゴシック"/>
        <family val="3"/>
        <charset val="128"/>
      </rPr>
      <t xml:space="preserve">⑥汚水処理原価：
</t>
    </r>
    <r>
      <rPr>
        <sz val="9.5"/>
        <color theme="1"/>
        <rFont val="ＭＳ 明朝"/>
        <family val="1"/>
        <charset val="128"/>
      </rPr>
      <t xml:space="preserve">　本市の汚泥処理は脱水までで焼却処理を行っていないため、類似団体と比較して低位にあるものの、水洗化率の伸びが鈍く、やや上昇傾向となっています。
</t>
    </r>
    <r>
      <rPr>
        <sz val="9.5"/>
        <color theme="1"/>
        <rFont val="ＭＳ ゴシック"/>
        <family val="3"/>
        <charset val="128"/>
      </rPr>
      <t>⑦施設利用率：
　</t>
    </r>
    <r>
      <rPr>
        <sz val="9.5"/>
        <color theme="1"/>
        <rFont val="ＭＳ 明朝"/>
        <family val="1"/>
        <charset val="128"/>
      </rPr>
      <t xml:space="preserve">類似団体との比較では高い水準にあるものの、水洗化達成率が事業開始時の計画に対し70％程度であるものの、徐々に水洗化率が向上しており、それに伴って施設利用率も上昇傾向にあります。
</t>
    </r>
    <r>
      <rPr>
        <sz val="9.5"/>
        <color theme="1"/>
        <rFont val="ＭＳ ゴシック"/>
        <family val="3"/>
        <charset val="128"/>
      </rPr>
      <t>⑧水洗化率：
　</t>
    </r>
    <r>
      <rPr>
        <sz val="9.5"/>
        <color theme="1"/>
        <rFont val="ＭＳ 明朝"/>
        <family val="1"/>
        <charset val="128"/>
      </rPr>
      <t>類似団体の水洗化率が低迷し、その差は縮小傾向にあるものの、依然として低位にあり類似団体との開きがあります。</t>
    </r>
    <rPh sb="183" eb="185">
      <t>テイセイ</t>
    </rPh>
    <rPh sb="220" eb="222">
      <t>ゲンショウ</t>
    </rPh>
    <rPh sb="233" eb="235">
      <t>シタマワ</t>
    </rPh>
    <rPh sb="243" eb="246">
      <t>ロウキュウカ</t>
    </rPh>
    <rPh sb="248" eb="251">
      <t>ショリジョウ</t>
    </rPh>
    <rPh sb="252" eb="254">
      <t>カンキョ</t>
    </rPh>
    <rPh sb="255" eb="257">
      <t>カイシュウ</t>
    </rPh>
    <rPh sb="263" eb="266">
      <t>ケイカクテキ</t>
    </rPh>
    <rPh sb="267" eb="269">
      <t>トウシ</t>
    </rPh>
    <rPh sb="270" eb="272">
      <t>ケントウ</t>
    </rPh>
    <rPh sb="274" eb="276">
      <t>ヒツヨウ</t>
    </rPh>
    <rPh sb="292" eb="294">
      <t>ルイジ</t>
    </rPh>
    <rPh sb="294" eb="296">
      <t>ダンタイ</t>
    </rPh>
    <rPh sb="297" eb="299">
      <t>ウワマワ</t>
    </rPh>
    <rPh sb="312" eb="313">
      <t>ノ</t>
    </rPh>
    <rPh sb="315" eb="316">
      <t>ニブ</t>
    </rPh>
    <rPh sb="381" eb="383">
      <t>オデイ</t>
    </rPh>
    <rPh sb="383" eb="385">
      <t>ショリ</t>
    </rPh>
    <rPh sb="386" eb="388">
      <t>ダッスイ</t>
    </rPh>
    <rPh sb="391" eb="393">
      <t>ショウキャク</t>
    </rPh>
    <rPh sb="393" eb="395">
      <t>ショリ</t>
    </rPh>
    <rPh sb="396" eb="397">
      <t>オコナ</t>
    </rPh>
    <rPh sb="431" eb="432">
      <t>ニブ</t>
    </rPh>
    <rPh sb="436" eb="438">
      <t>ジョウショウ</t>
    </rPh>
    <rPh sb="438" eb="440">
      <t>ケイコウ</t>
    </rPh>
    <rPh sb="509" eb="511">
      <t>ジョジョ</t>
    </rPh>
    <rPh sb="512" eb="515">
      <t>スイセンカ</t>
    </rPh>
    <rPh sb="515" eb="516">
      <t>リツ</t>
    </rPh>
    <rPh sb="517" eb="519">
      <t>コウジョウ</t>
    </rPh>
    <rPh sb="527" eb="528">
      <t>トモナ</t>
    </rPh>
    <rPh sb="530" eb="532">
      <t>シセツ</t>
    </rPh>
    <rPh sb="532" eb="535">
      <t>リヨウリツ</t>
    </rPh>
    <rPh sb="536" eb="538">
      <t>ジョウショウ</t>
    </rPh>
    <rPh sb="538" eb="540">
      <t>ケイコウ</t>
    </rPh>
    <rPh sb="555" eb="557">
      <t>ルイジ</t>
    </rPh>
    <rPh sb="557" eb="559">
      <t>ダンタイ</t>
    </rPh>
    <rPh sb="560" eb="563">
      <t>スイセンカ</t>
    </rPh>
    <rPh sb="563" eb="564">
      <t>リツ</t>
    </rPh>
    <rPh sb="565" eb="567">
      <t>テイメイ</t>
    </rPh>
    <rPh sb="571" eb="572">
      <t>サ</t>
    </rPh>
    <rPh sb="573" eb="575">
      <t>シュクショウ</t>
    </rPh>
    <rPh sb="575" eb="577">
      <t>ケイコウ</t>
    </rPh>
    <rPh sb="584" eb="586">
      <t>イゼン</t>
    </rPh>
    <rPh sb="589" eb="591">
      <t>テイイ</t>
    </rPh>
    <rPh sb="600" eb="601">
      <t>ヒラ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</si>
</sst>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1"/>
      <color theme="1"/>
      <name val="ＭＳ 明朝"/>
      <family val="3"/>
      <charset val="128"/>
    </font>
    <font>
      <sz val="11"/>
      <color theme="1"/>
      <name val="ＭＳ 明朝"/>
      <family val="1"/>
      <charset val="128"/>
    </font>
    <font>
      <sz val="9.5"/>
      <color theme="1"/>
      <name val="ＭＳ 明朝"/>
      <family val="3"/>
      <charset val="128"/>
    </font>
    <font>
      <sz val="9.5"/>
      <color theme="1"/>
      <name val="ＭＳ ゴシック"/>
      <family val="3"/>
      <charset val="128"/>
    </font>
    <font>
      <sz val="9.5"/>
      <color theme="1"/>
      <name val="ＭＳ 明朝"/>
      <family val="1"/>
      <charset val="128"/>
    </font>
    <font>
      <sz val="9.5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6" fillId="0" borderId="0"/>
    <xf numFmtId="0" fontId="15" fillId="0" borderId="0">
      <alignment vertical="center"/>
    </xf>
    <xf numFmtId="0" fontId="1" fillId="0" borderId="0">
      <alignment vertical="center"/>
    </xf>
    <xf numFmtId="0" fontId="16" fillId="0" borderId="0"/>
    <xf numFmtId="0" fontId="17" fillId="0" borderId="0"/>
    <xf numFmtId="0" fontId="18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5" fillId="0" borderId="0">
      <alignment vertical="center"/>
    </xf>
    <xf numFmtId="0" fontId="17" fillId="0" borderId="0"/>
    <xf numFmtId="0" fontId="19" fillId="0" borderId="0">
      <alignment vertical="center"/>
    </xf>
    <xf numFmtId="0" fontId="20" fillId="0" borderId="0"/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1" fillId="0" borderId="6" xfId="2" applyFont="1" applyBorder="1" applyAlignment="1" applyProtection="1">
      <alignment horizontal="left" vertical="top" wrapText="1"/>
      <protection locked="0"/>
    </xf>
    <xf numFmtId="0" fontId="22" fillId="0" borderId="0" xfId="2" applyFont="1" applyBorder="1" applyAlignment="1" applyProtection="1">
      <alignment horizontal="left" vertical="top" wrapText="1"/>
      <protection locked="0"/>
    </xf>
    <xf numFmtId="0" fontId="22" fillId="0" borderId="7" xfId="2" applyFont="1" applyBorder="1" applyAlignment="1" applyProtection="1">
      <alignment horizontal="left" vertical="top" wrapText="1"/>
      <protection locked="0"/>
    </xf>
    <xf numFmtId="0" fontId="22" fillId="0" borderId="6" xfId="2" applyFont="1" applyBorder="1" applyAlignment="1" applyProtection="1">
      <alignment horizontal="left" vertical="top" wrapText="1"/>
      <protection locked="0"/>
    </xf>
    <xf numFmtId="0" fontId="22" fillId="0" borderId="8" xfId="2" applyFont="1" applyBorder="1" applyAlignment="1" applyProtection="1">
      <alignment horizontal="left" vertical="top" wrapText="1"/>
      <protection locked="0"/>
    </xf>
    <xf numFmtId="0" fontId="22" fillId="0" borderId="1" xfId="2" applyFont="1" applyBorder="1" applyAlignment="1" applyProtection="1">
      <alignment horizontal="left" vertical="top" wrapText="1"/>
      <protection locked="0"/>
    </xf>
    <xf numFmtId="0" fontId="22" fillId="0" borderId="9" xfId="2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2" fillId="0" borderId="6" xfId="9" applyFont="1" applyBorder="1" applyAlignment="1" applyProtection="1">
      <alignment horizontal="left" vertical="top" wrapText="1"/>
      <protection locked="0"/>
    </xf>
    <xf numFmtId="0" fontId="22" fillId="0" borderId="0" xfId="9" applyFont="1" applyBorder="1" applyAlignment="1" applyProtection="1">
      <alignment horizontal="left" vertical="top" wrapText="1"/>
      <protection locked="0"/>
    </xf>
    <xf numFmtId="0" fontId="22" fillId="0" borderId="7" xfId="9" applyFont="1" applyBorder="1" applyAlignment="1" applyProtection="1">
      <alignment horizontal="left" vertical="top" wrapText="1"/>
      <protection locked="0"/>
    </xf>
    <xf numFmtId="0" fontId="22" fillId="0" borderId="8" xfId="9" applyFont="1" applyBorder="1" applyAlignment="1" applyProtection="1">
      <alignment horizontal="left" vertical="top" wrapText="1"/>
      <protection locked="0"/>
    </xf>
    <xf numFmtId="0" fontId="22" fillId="0" borderId="1" xfId="9" applyFont="1" applyBorder="1" applyAlignment="1" applyProtection="1">
      <alignment horizontal="left" vertical="top" wrapText="1"/>
      <protection locked="0"/>
    </xf>
    <xf numFmtId="0" fontId="22" fillId="0" borderId="9" xfId="9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23" fillId="0" borderId="6" xfId="0" applyFont="1" applyFill="1" applyBorder="1" applyAlignment="1" applyProtection="1">
      <alignment horizontal="left" vertical="top" wrapText="1"/>
      <protection locked="0"/>
    </xf>
    <xf numFmtId="0" fontId="25" fillId="0" borderId="0" xfId="0" applyFont="1" applyFill="1" applyBorder="1" applyAlignment="1" applyProtection="1">
      <alignment horizontal="left" vertical="top" wrapText="1"/>
      <protection locked="0"/>
    </xf>
    <xf numFmtId="0" fontId="25" fillId="0" borderId="7" xfId="0" applyFont="1" applyFill="1" applyBorder="1" applyAlignment="1" applyProtection="1">
      <alignment horizontal="left" vertical="top" wrapText="1"/>
      <protection locked="0"/>
    </xf>
    <xf numFmtId="0" fontId="25" fillId="0" borderId="6" xfId="0" applyFont="1" applyFill="1" applyBorder="1" applyAlignment="1" applyProtection="1">
      <alignment horizontal="left" vertical="top" wrapText="1"/>
      <protection locked="0"/>
    </xf>
    <xf numFmtId="0" fontId="25" fillId="0" borderId="8" xfId="0" applyFont="1" applyFill="1" applyBorder="1" applyAlignment="1" applyProtection="1">
      <alignment horizontal="left" vertical="top" wrapText="1"/>
      <protection locked="0"/>
    </xf>
    <xf numFmtId="0" fontId="25" fillId="0" borderId="1" xfId="0" applyFont="1" applyFill="1" applyBorder="1" applyAlignment="1" applyProtection="1">
      <alignment horizontal="left" vertical="top" wrapText="1"/>
      <protection locked="0"/>
    </xf>
    <xf numFmtId="0" fontId="25" fillId="0" borderId="9" xfId="0" applyFont="1" applyFill="1" applyBorder="1" applyAlignment="1" applyProtection="1">
      <alignment horizontal="left" vertical="top" wrapText="1"/>
      <protection locked="0"/>
    </xf>
  </cellXfs>
  <cellStyles count="21">
    <cellStyle name="桁区切り" xfId="1" builtinId="6"/>
    <cellStyle name="桁区切り 2" xfId="4"/>
    <cellStyle name="桁区切り 3" xfId="5"/>
    <cellStyle name="桁区切り 3 2" xfId="6"/>
    <cellStyle name="通貨 2" xfId="7"/>
    <cellStyle name="標準" xfId="0" builtinId="0"/>
    <cellStyle name="標準 2" xfId="3"/>
    <cellStyle name="標準 2 2" xfId="8"/>
    <cellStyle name="標準 2 3" xfId="9"/>
    <cellStyle name="標準 2 3 2" xfId="10"/>
    <cellStyle name="標準 2 4" xfId="11"/>
    <cellStyle name="標準 2_【重要】（県）指数表_書式まとめ" xfId="12"/>
    <cellStyle name="標準 3" xfId="13"/>
    <cellStyle name="標準 3 2" xfId="14"/>
    <cellStyle name="標準 3 2 2" xfId="15"/>
    <cellStyle name="標準 3 3" xfId="16"/>
    <cellStyle name="標準 4" xfId="17"/>
    <cellStyle name="標準 5" xfId="18"/>
    <cellStyle name="標準 6" xfId="19"/>
    <cellStyle name="標準 7" xfId="20"/>
    <cellStyle name="標準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0.14000000000000001</c:v>
                </c:pt>
                <c:pt idx="4" formatCode="#,##0.00;&quot;△&quot;#,##0.00;&quot;-&quot;">
                  <c:v>0.81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63-4B2C-AD75-76CF6D6AA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999240"/>
        <c:axId val="169999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0.14000000000000001</c:v>
                </c:pt>
                <c:pt idx="1">
                  <c:v>0.03</c:v>
                </c:pt>
                <c:pt idx="2">
                  <c:v>0.15</c:v>
                </c:pt>
                <c:pt idx="3">
                  <c:v>0.1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63-4B2C-AD75-76CF6D6AA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99240"/>
        <c:axId val="169999632"/>
      </c:lineChart>
      <c:dateAx>
        <c:axId val="169999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999632"/>
        <c:crosses val="autoZero"/>
        <c:auto val="1"/>
        <c:lblOffset val="100"/>
        <c:baseTimeUnit val="years"/>
      </c:dateAx>
      <c:valAx>
        <c:axId val="169999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999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67.3</c:v>
                </c:pt>
                <c:pt idx="1">
                  <c:v>67.95</c:v>
                </c:pt>
                <c:pt idx="2">
                  <c:v>68.83</c:v>
                </c:pt>
                <c:pt idx="3">
                  <c:v>69.349999999999994</c:v>
                </c:pt>
                <c:pt idx="4">
                  <c:v>72.88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A8-4043-A41E-DC7968013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189448"/>
        <c:axId val="231189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50.32</c:v>
                </c:pt>
                <c:pt idx="1">
                  <c:v>49.89</c:v>
                </c:pt>
                <c:pt idx="2">
                  <c:v>49.39</c:v>
                </c:pt>
                <c:pt idx="3">
                  <c:v>49.25</c:v>
                </c:pt>
                <c:pt idx="4">
                  <c:v>50.24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A8-4043-A41E-DC7968013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189448"/>
        <c:axId val="231189840"/>
      </c:lineChart>
      <c:dateAx>
        <c:axId val="231189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1189840"/>
        <c:crosses val="autoZero"/>
        <c:auto val="1"/>
        <c:lblOffset val="100"/>
        <c:baseTimeUnit val="years"/>
      </c:dateAx>
      <c:valAx>
        <c:axId val="231189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1189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74.650000000000006</c:v>
                </c:pt>
                <c:pt idx="1">
                  <c:v>75.31</c:v>
                </c:pt>
                <c:pt idx="2">
                  <c:v>76.510000000000005</c:v>
                </c:pt>
                <c:pt idx="3">
                  <c:v>77.73</c:v>
                </c:pt>
                <c:pt idx="4">
                  <c:v>78.19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32-45E9-A493-7B58C3FB8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445168"/>
        <c:axId val="231445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84.57</c:v>
                </c:pt>
                <c:pt idx="1">
                  <c:v>84.73</c:v>
                </c:pt>
                <c:pt idx="2">
                  <c:v>83.96</c:v>
                </c:pt>
                <c:pt idx="3">
                  <c:v>84.12</c:v>
                </c:pt>
                <c:pt idx="4">
                  <c:v>84.17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32-45E9-A493-7B58C3FB8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445168"/>
        <c:axId val="231445560"/>
      </c:lineChart>
      <c:dateAx>
        <c:axId val="231445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1445560"/>
        <c:crosses val="autoZero"/>
        <c:auto val="1"/>
        <c:lblOffset val="100"/>
        <c:baseTimeUnit val="years"/>
      </c:dateAx>
      <c:valAx>
        <c:axId val="231445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1445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71.77</c:v>
                </c:pt>
                <c:pt idx="1">
                  <c:v>71.48</c:v>
                </c:pt>
                <c:pt idx="2">
                  <c:v>68.73</c:v>
                </c:pt>
                <c:pt idx="3">
                  <c:v>67.27</c:v>
                </c:pt>
                <c:pt idx="4">
                  <c:v>62.61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0E-4378-BF18-4563E05C9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000808"/>
        <c:axId val="170001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0E-4378-BF18-4563E05C9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000808"/>
        <c:axId val="170001200"/>
      </c:lineChart>
      <c:dateAx>
        <c:axId val="170000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001200"/>
        <c:crosses val="autoZero"/>
        <c:auto val="1"/>
        <c:lblOffset val="100"/>
        <c:baseTimeUnit val="years"/>
      </c:dateAx>
      <c:valAx>
        <c:axId val="170001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000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0E-4B18-9EFD-E1A71F3B2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919208"/>
        <c:axId val="23091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0E-4B18-9EFD-E1A71F3B2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919208"/>
        <c:axId val="230919600"/>
      </c:lineChart>
      <c:dateAx>
        <c:axId val="230919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919600"/>
        <c:crosses val="autoZero"/>
        <c:auto val="1"/>
        <c:lblOffset val="100"/>
        <c:baseTimeUnit val="years"/>
      </c:dateAx>
      <c:valAx>
        <c:axId val="230919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0919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C9-4993-9351-ED3D24DD8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922344"/>
        <c:axId val="230922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C9-4993-9351-ED3D24DD8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922344"/>
        <c:axId val="230922736"/>
      </c:lineChart>
      <c:dateAx>
        <c:axId val="230922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922736"/>
        <c:crosses val="autoZero"/>
        <c:auto val="1"/>
        <c:lblOffset val="100"/>
        <c:baseTimeUnit val="years"/>
      </c:dateAx>
      <c:valAx>
        <c:axId val="230922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0922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66-41DE-A6DA-17012C60B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980208"/>
        <c:axId val="230980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66-41DE-A6DA-17012C60B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980208"/>
        <c:axId val="230980600"/>
      </c:lineChart>
      <c:dateAx>
        <c:axId val="230980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980600"/>
        <c:crosses val="autoZero"/>
        <c:auto val="1"/>
        <c:lblOffset val="100"/>
        <c:baseTimeUnit val="years"/>
      </c:dateAx>
      <c:valAx>
        <c:axId val="230980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0980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77-4EA8-A857-1C3BED525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981776"/>
        <c:axId val="230982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77-4EA8-A857-1C3BED525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981776"/>
        <c:axId val="230982168"/>
      </c:lineChart>
      <c:dateAx>
        <c:axId val="230981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982168"/>
        <c:crosses val="autoZero"/>
        <c:auto val="1"/>
        <c:lblOffset val="100"/>
        <c:baseTimeUnit val="years"/>
      </c:dateAx>
      <c:valAx>
        <c:axId val="230982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0981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852.16</c:v>
                </c:pt>
                <c:pt idx="1">
                  <c:v>1058.74</c:v>
                </c:pt>
                <c:pt idx="2">
                  <c:v>1214.02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40-40D3-8310-BB21CE8B0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921952"/>
        <c:axId val="230921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1306.92</c:v>
                </c:pt>
                <c:pt idx="1">
                  <c:v>1203.71</c:v>
                </c:pt>
                <c:pt idx="2">
                  <c:v>1162.3599999999999</c:v>
                </c:pt>
                <c:pt idx="3">
                  <c:v>1047.6500000000001</c:v>
                </c:pt>
                <c:pt idx="4">
                  <c:v>1124.26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40-40D3-8310-BB21CE8B0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921952"/>
        <c:axId val="230921560"/>
      </c:lineChart>
      <c:dateAx>
        <c:axId val="230921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921560"/>
        <c:crosses val="autoZero"/>
        <c:auto val="1"/>
        <c:lblOffset val="100"/>
        <c:baseTimeUnit val="years"/>
      </c:dateAx>
      <c:valAx>
        <c:axId val="230921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0921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94.74</c:v>
                </c:pt>
                <c:pt idx="1">
                  <c:v>94.31</c:v>
                </c:pt>
                <c:pt idx="2">
                  <c:v>92.55</c:v>
                </c:pt>
                <c:pt idx="3">
                  <c:v>85.72</c:v>
                </c:pt>
                <c:pt idx="4">
                  <c:v>83.46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F9-4218-98F4-A2463E559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186704"/>
        <c:axId val="231187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68.510000000000005</c:v>
                </c:pt>
                <c:pt idx="1">
                  <c:v>69.739999999999995</c:v>
                </c:pt>
                <c:pt idx="2">
                  <c:v>68.209999999999994</c:v>
                </c:pt>
                <c:pt idx="3">
                  <c:v>74.040000000000006</c:v>
                </c:pt>
                <c:pt idx="4">
                  <c:v>80.58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F9-4218-98F4-A2463E559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186704"/>
        <c:axId val="231187096"/>
      </c:lineChart>
      <c:dateAx>
        <c:axId val="23118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1187096"/>
        <c:crosses val="autoZero"/>
        <c:auto val="1"/>
        <c:lblOffset val="100"/>
        <c:baseTimeUnit val="years"/>
      </c:dateAx>
      <c:valAx>
        <c:axId val="231187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118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168.66</c:v>
                </c:pt>
                <c:pt idx="1">
                  <c:v>172.79</c:v>
                </c:pt>
                <c:pt idx="2">
                  <c:v>176.63</c:v>
                </c:pt>
                <c:pt idx="3">
                  <c:v>190.67</c:v>
                </c:pt>
                <c:pt idx="4">
                  <c:v>196.56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E8-4DB7-8224-1E5DCAB4D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979816"/>
        <c:axId val="231188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247.43</c:v>
                </c:pt>
                <c:pt idx="1">
                  <c:v>248.89</c:v>
                </c:pt>
                <c:pt idx="2">
                  <c:v>250.84</c:v>
                </c:pt>
                <c:pt idx="3">
                  <c:v>235.61</c:v>
                </c:pt>
                <c:pt idx="4">
                  <c:v>216.21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E8-4DB7-8224-1E5DCAB4D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979816"/>
        <c:axId val="231188272"/>
      </c:lineChart>
      <c:dateAx>
        <c:axId val="230979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1188272"/>
        <c:crosses val="autoZero"/>
        <c:auto val="1"/>
        <c:lblOffset val="100"/>
        <c:baseTimeUnit val="years"/>
      </c:dateAx>
      <c:valAx>
        <c:axId val="231188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0979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L13" zoomScale="85" zoomScaleNormal="85" workbookViewId="0">
      <selection activeCell="BL16" sqref="BL16:BZ44"/>
    </sheetView>
  </sheetViews>
  <sheetFormatPr defaultColWidth="2.6640625" defaultRowHeight="13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大分県　豊後高田市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公共下水道</v>
      </c>
      <c r="Q8" s="47"/>
      <c r="R8" s="47"/>
      <c r="S8" s="47"/>
      <c r="T8" s="47"/>
      <c r="U8" s="47"/>
      <c r="V8" s="47"/>
      <c r="W8" s="47" t="str">
        <f>データ!L6</f>
        <v>Cd2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22970</v>
      </c>
      <c r="AM8" s="49"/>
      <c r="AN8" s="49"/>
      <c r="AO8" s="49"/>
      <c r="AP8" s="49"/>
      <c r="AQ8" s="49"/>
      <c r="AR8" s="49"/>
      <c r="AS8" s="49"/>
      <c r="AT8" s="44">
        <f>データ!T6</f>
        <v>206.24</v>
      </c>
      <c r="AU8" s="44"/>
      <c r="AV8" s="44"/>
      <c r="AW8" s="44"/>
      <c r="AX8" s="44"/>
      <c r="AY8" s="44"/>
      <c r="AZ8" s="44"/>
      <c r="BA8" s="44"/>
      <c r="BB8" s="44">
        <f>データ!U6</f>
        <v>111.38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40.19</v>
      </c>
      <c r="Q10" s="44"/>
      <c r="R10" s="44"/>
      <c r="S10" s="44"/>
      <c r="T10" s="44"/>
      <c r="U10" s="44"/>
      <c r="V10" s="44"/>
      <c r="W10" s="44">
        <f>データ!Q6</f>
        <v>69.47</v>
      </c>
      <c r="X10" s="44"/>
      <c r="Y10" s="44"/>
      <c r="Z10" s="44"/>
      <c r="AA10" s="44"/>
      <c r="AB10" s="44"/>
      <c r="AC10" s="44"/>
      <c r="AD10" s="49">
        <f>データ!R6</f>
        <v>2880</v>
      </c>
      <c r="AE10" s="49"/>
      <c r="AF10" s="49"/>
      <c r="AG10" s="49"/>
      <c r="AH10" s="49"/>
      <c r="AI10" s="49"/>
      <c r="AJ10" s="49"/>
      <c r="AK10" s="2"/>
      <c r="AL10" s="49">
        <f>データ!V6</f>
        <v>9187</v>
      </c>
      <c r="AM10" s="49"/>
      <c r="AN10" s="49"/>
      <c r="AO10" s="49"/>
      <c r="AP10" s="49"/>
      <c r="AQ10" s="49"/>
      <c r="AR10" s="49"/>
      <c r="AS10" s="49"/>
      <c r="AT10" s="44">
        <f>データ!W6</f>
        <v>5.1100000000000003</v>
      </c>
      <c r="AU10" s="44"/>
      <c r="AV10" s="44"/>
      <c r="AW10" s="44"/>
      <c r="AX10" s="44"/>
      <c r="AY10" s="44"/>
      <c r="AZ10" s="44"/>
      <c r="BA10" s="44"/>
      <c r="BB10" s="44">
        <f>データ!X6</f>
        <v>1797.85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24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25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69" t="s">
        <v>26</v>
      </c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1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72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4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90" t="s">
        <v>125</v>
      </c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2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93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2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93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2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93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2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93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2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93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2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93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2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93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2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93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2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93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2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93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2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93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2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93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2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93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2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93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2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93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2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93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2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93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2"/>
    </row>
    <row r="34" spans="1:78" ht="13.5" customHeight="1">
      <c r="A34" s="2"/>
      <c r="B34" s="16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19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19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19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8"/>
      <c r="BK34" s="2"/>
      <c r="BL34" s="93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2"/>
    </row>
    <row r="35" spans="1:78" ht="13.5" customHeight="1">
      <c r="A35" s="2"/>
      <c r="B35" s="1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19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19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19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8"/>
      <c r="BK35" s="2"/>
      <c r="BL35" s="93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2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93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2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93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2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93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2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93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2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93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2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93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2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93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2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93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  <c r="BZ43" s="92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94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6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9" t="s">
        <v>31</v>
      </c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1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2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4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123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0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0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0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0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0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0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0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0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19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19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19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8"/>
      <c r="BK56" s="2"/>
      <c r="BL56" s="60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19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19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19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8"/>
      <c r="BK57" s="2"/>
      <c r="BL57" s="60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0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0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60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60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0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1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3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9" t="s">
        <v>37</v>
      </c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0"/>
      <c r="BY64" s="70"/>
      <c r="BZ64" s="71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2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4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6" t="s">
        <v>124</v>
      </c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6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6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6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6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6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6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6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6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6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6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6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6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8"/>
    </row>
    <row r="79" spans="1:78" ht="13.5" customHeight="1">
      <c r="A79" s="2"/>
      <c r="B79" s="16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19"/>
      <c r="V79" s="19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19"/>
      <c r="AP79" s="19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7"/>
      <c r="BJ79" s="18"/>
      <c r="BK79" s="2"/>
      <c r="BL79" s="76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8"/>
    </row>
    <row r="80" spans="1:78" ht="13.5" customHeight="1">
      <c r="A80" s="2"/>
      <c r="B80" s="16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19"/>
      <c r="V80" s="19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19"/>
      <c r="AP80" s="19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7"/>
      <c r="BJ80" s="18"/>
      <c r="BK80" s="2"/>
      <c r="BL80" s="76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6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41</v>
      </c>
    </row>
    <row r="84" spans="1:78">
      <c r="C84" s="2" t="s">
        <v>42</v>
      </c>
    </row>
    <row r="85" spans="1:78" hidden="1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55</v>
      </c>
      <c r="N86" s="25" t="s">
        <v>55</v>
      </c>
      <c r="O86" s="25" t="str">
        <f>データ!EO6</f>
        <v>【0.23】</v>
      </c>
    </row>
  </sheetData>
  <sheetProtection algorithmName="SHA-512" hashValue="a90UutmmOqXbUZ3/5YL170paFX/5kG3v1aVUB9jDioVC8ViNBFhybyj2LffstznFpaXzFqMGG+a/N9atj0P/5w==" saltValue="vdU6j/FlZcBoMAHlDw1sZA==" spinCount="100000" sheet="1" objects="1" scenarios="1" formatCells="0" formatColumns="0" formatRows="0"/>
  <mergeCells count="57">
    <mergeCell ref="BL64:BZ65"/>
    <mergeCell ref="C79:T80"/>
    <mergeCell ref="W79:AN80"/>
    <mergeCell ref="AQ79:BH80"/>
    <mergeCell ref="BL66:BZ82"/>
    <mergeCell ref="B60:BJ61"/>
    <mergeCell ref="BL47:BZ63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C56:P57"/>
    <mergeCell ref="R56:AE57"/>
    <mergeCell ref="AG56:AT57"/>
    <mergeCell ref="AV56:BI57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2"/>
  <cols>
    <col min="2" max="144" width="11.88671875" customWidth="1"/>
  </cols>
  <sheetData>
    <row r="1" spans="1:14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83" t="s">
        <v>66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67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68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>
      <c r="A4" s="27" t="s">
        <v>69</v>
      </c>
      <c r="B4" s="29"/>
      <c r="C4" s="29"/>
      <c r="D4" s="29"/>
      <c r="E4" s="29"/>
      <c r="F4" s="29"/>
      <c r="G4" s="29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70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71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72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73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74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75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76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77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78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79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80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>
      <c r="A6" s="27" t="s">
        <v>109</v>
      </c>
      <c r="B6" s="32">
        <f>B7</f>
        <v>2017</v>
      </c>
      <c r="C6" s="32">
        <f t="shared" ref="C6:X6" si="3">C7</f>
        <v>442097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大分県　豊後高田市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Cd2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40.19</v>
      </c>
      <c r="Q6" s="33">
        <f t="shared" si="3"/>
        <v>69.47</v>
      </c>
      <c r="R6" s="33">
        <f t="shared" si="3"/>
        <v>2880</v>
      </c>
      <c r="S6" s="33">
        <f t="shared" si="3"/>
        <v>22970</v>
      </c>
      <c r="T6" s="33">
        <f t="shared" si="3"/>
        <v>206.24</v>
      </c>
      <c r="U6" s="33">
        <f t="shared" si="3"/>
        <v>111.38</v>
      </c>
      <c r="V6" s="33">
        <f t="shared" si="3"/>
        <v>9187</v>
      </c>
      <c r="W6" s="33">
        <f t="shared" si="3"/>
        <v>5.1100000000000003</v>
      </c>
      <c r="X6" s="33">
        <f t="shared" si="3"/>
        <v>1797.85</v>
      </c>
      <c r="Y6" s="34">
        <f>IF(Y7="",NA(),Y7)</f>
        <v>71.77</v>
      </c>
      <c r="Z6" s="34">
        <f t="shared" ref="Z6:AH6" si="4">IF(Z7="",NA(),Z7)</f>
        <v>71.48</v>
      </c>
      <c r="AA6" s="34">
        <f t="shared" si="4"/>
        <v>68.73</v>
      </c>
      <c r="AB6" s="34">
        <f t="shared" si="4"/>
        <v>67.27</v>
      </c>
      <c r="AC6" s="34">
        <f t="shared" si="4"/>
        <v>62.61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852.16</v>
      </c>
      <c r="BG6" s="34">
        <f t="shared" ref="BG6:BO6" si="7">IF(BG7="",NA(),BG7)</f>
        <v>1058.74</v>
      </c>
      <c r="BH6" s="34">
        <f t="shared" si="7"/>
        <v>1214.02</v>
      </c>
      <c r="BI6" s="33">
        <f t="shared" si="7"/>
        <v>0</v>
      </c>
      <c r="BJ6" s="33">
        <f t="shared" si="7"/>
        <v>0</v>
      </c>
      <c r="BK6" s="34">
        <f t="shared" si="7"/>
        <v>1306.92</v>
      </c>
      <c r="BL6" s="34">
        <f t="shared" si="7"/>
        <v>1203.71</v>
      </c>
      <c r="BM6" s="34">
        <f t="shared" si="7"/>
        <v>1162.3599999999999</v>
      </c>
      <c r="BN6" s="34">
        <f t="shared" si="7"/>
        <v>1047.6500000000001</v>
      </c>
      <c r="BO6" s="34">
        <f t="shared" si="7"/>
        <v>1124.26</v>
      </c>
      <c r="BP6" s="33" t="str">
        <f>IF(BP7="","",IF(BP7="-","【-】","【"&amp;SUBSTITUTE(TEXT(BP7,"#,##0.00"),"-","△")&amp;"】"))</f>
        <v>【707.33】</v>
      </c>
      <c r="BQ6" s="34">
        <f>IF(BQ7="",NA(),BQ7)</f>
        <v>94.74</v>
      </c>
      <c r="BR6" s="34">
        <f t="shared" ref="BR6:BZ6" si="8">IF(BR7="",NA(),BR7)</f>
        <v>94.31</v>
      </c>
      <c r="BS6" s="34">
        <f t="shared" si="8"/>
        <v>92.55</v>
      </c>
      <c r="BT6" s="34">
        <f t="shared" si="8"/>
        <v>85.72</v>
      </c>
      <c r="BU6" s="34">
        <f t="shared" si="8"/>
        <v>83.46</v>
      </c>
      <c r="BV6" s="34">
        <f t="shared" si="8"/>
        <v>68.510000000000005</v>
      </c>
      <c r="BW6" s="34">
        <f t="shared" si="8"/>
        <v>69.739999999999995</v>
      </c>
      <c r="BX6" s="34">
        <f t="shared" si="8"/>
        <v>68.209999999999994</v>
      </c>
      <c r="BY6" s="34">
        <f t="shared" si="8"/>
        <v>74.040000000000006</v>
      </c>
      <c r="BZ6" s="34">
        <f t="shared" si="8"/>
        <v>80.58</v>
      </c>
      <c r="CA6" s="33" t="str">
        <f>IF(CA7="","",IF(CA7="-","【-】","【"&amp;SUBSTITUTE(TEXT(CA7,"#,##0.00"),"-","△")&amp;"】"))</f>
        <v>【101.26】</v>
      </c>
      <c r="CB6" s="34">
        <f>IF(CB7="",NA(),CB7)</f>
        <v>168.66</v>
      </c>
      <c r="CC6" s="34">
        <f t="shared" ref="CC6:CK6" si="9">IF(CC7="",NA(),CC7)</f>
        <v>172.79</v>
      </c>
      <c r="CD6" s="34">
        <f t="shared" si="9"/>
        <v>176.63</v>
      </c>
      <c r="CE6" s="34">
        <f t="shared" si="9"/>
        <v>190.67</v>
      </c>
      <c r="CF6" s="34">
        <f t="shared" si="9"/>
        <v>196.56</v>
      </c>
      <c r="CG6" s="34">
        <f t="shared" si="9"/>
        <v>247.43</v>
      </c>
      <c r="CH6" s="34">
        <f t="shared" si="9"/>
        <v>248.89</v>
      </c>
      <c r="CI6" s="34">
        <f t="shared" si="9"/>
        <v>250.84</v>
      </c>
      <c r="CJ6" s="34">
        <f t="shared" si="9"/>
        <v>235.61</v>
      </c>
      <c r="CK6" s="34">
        <f t="shared" si="9"/>
        <v>216.21</v>
      </c>
      <c r="CL6" s="33" t="str">
        <f>IF(CL7="","",IF(CL7="-","【-】","【"&amp;SUBSTITUTE(TEXT(CL7,"#,##0.00"),"-","△")&amp;"】"))</f>
        <v>【136.39】</v>
      </c>
      <c r="CM6" s="34">
        <f>IF(CM7="",NA(),CM7)</f>
        <v>67.3</v>
      </c>
      <c r="CN6" s="34">
        <f t="shared" ref="CN6:CV6" si="10">IF(CN7="",NA(),CN7)</f>
        <v>67.95</v>
      </c>
      <c r="CO6" s="34">
        <f t="shared" si="10"/>
        <v>68.83</v>
      </c>
      <c r="CP6" s="34">
        <f t="shared" si="10"/>
        <v>69.349999999999994</v>
      </c>
      <c r="CQ6" s="34">
        <f t="shared" si="10"/>
        <v>72.88</v>
      </c>
      <c r="CR6" s="34">
        <f t="shared" si="10"/>
        <v>50.32</v>
      </c>
      <c r="CS6" s="34">
        <f t="shared" si="10"/>
        <v>49.89</v>
      </c>
      <c r="CT6" s="34">
        <f t="shared" si="10"/>
        <v>49.39</v>
      </c>
      <c r="CU6" s="34">
        <f t="shared" si="10"/>
        <v>49.25</v>
      </c>
      <c r="CV6" s="34">
        <f t="shared" si="10"/>
        <v>50.24</v>
      </c>
      <c r="CW6" s="33" t="str">
        <f>IF(CW7="","",IF(CW7="-","【-】","【"&amp;SUBSTITUTE(TEXT(CW7,"#,##0.00"),"-","△")&amp;"】"))</f>
        <v>【60.13】</v>
      </c>
      <c r="CX6" s="34">
        <f>IF(CX7="",NA(),CX7)</f>
        <v>74.650000000000006</v>
      </c>
      <c r="CY6" s="34">
        <f t="shared" ref="CY6:DG6" si="11">IF(CY7="",NA(),CY7)</f>
        <v>75.31</v>
      </c>
      <c r="CZ6" s="34">
        <f t="shared" si="11"/>
        <v>76.510000000000005</v>
      </c>
      <c r="DA6" s="34">
        <f t="shared" si="11"/>
        <v>77.73</v>
      </c>
      <c r="DB6" s="34">
        <f t="shared" si="11"/>
        <v>78.19</v>
      </c>
      <c r="DC6" s="34">
        <f t="shared" si="11"/>
        <v>84.57</v>
      </c>
      <c r="DD6" s="34">
        <f t="shared" si="11"/>
        <v>84.73</v>
      </c>
      <c r="DE6" s="34">
        <f t="shared" si="11"/>
        <v>83.96</v>
      </c>
      <c r="DF6" s="34">
        <f t="shared" si="11"/>
        <v>84.12</v>
      </c>
      <c r="DG6" s="34">
        <f t="shared" si="11"/>
        <v>84.17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4">
        <f t="shared" si="14"/>
        <v>0.14000000000000001</v>
      </c>
      <c r="EI6" s="34">
        <f t="shared" si="14"/>
        <v>0.81</v>
      </c>
      <c r="EJ6" s="34">
        <f t="shared" si="14"/>
        <v>0.14000000000000001</v>
      </c>
      <c r="EK6" s="34">
        <f t="shared" si="14"/>
        <v>0.03</v>
      </c>
      <c r="EL6" s="34">
        <f t="shared" si="14"/>
        <v>0.15</v>
      </c>
      <c r="EM6" s="34">
        <f t="shared" si="14"/>
        <v>0.1</v>
      </c>
      <c r="EN6" s="34">
        <f t="shared" si="14"/>
        <v>0.13</v>
      </c>
      <c r="EO6" s="33" t="str">
        <f>IF(EO7="","",IF(EO7="-","【-】","【"&amp;SUBSTITUTE(TEXT(EO7,"#,##0.00"),"-","△")&amp;"】"))</f>
        <v>【0.23】</v>
      </c>
    </row>
    <row r="7" spans="1:145" s="35" customFormat="1">
      <c r="A7" s="27"/>
      <c r="B7" s="36">
        <v>2017</v>
      </c>
      <c r="C7" s="36">
        <v>442097</v>
      </c>
      <c r="D7" s="36">
        <v>47</v>
      </c>
      <c r="E7" s="36">
        <v>17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40.19</v>
      </c>
      <c r="Q7" s="37">
        <v>69.47</v>
      </c>
      <c r="R7" s="37">
        <v>2880</v>
      </c>
      <c r="S7" s="37">
        <v>22970</v>
      </c>
      <c r="T7" s="37">
        <v>206.24</v>
      </c>
      <c r="U7" s="37">
        <v>111.38</v>
      </c>
      <c r="V7" s="37">
        <v>9187</v>
      </c>
      <c r="W7" s="37">
        <v>5.1100000000000003</v>
      </c>
      <c r="X7" s="37">
        <v>1797.85</v>
      </c>
      <c r="Y7" s="37">
        <v>71.77</v>
      </c>
      <c r="Z7" s="37">
        <v>71.48</v>
      </c>
      <c r="AA7" s="37">
        <v>68.73</v>
      </c>
      <c r="AB7" s="37">
        <v>67.27</v>
      </c>
      <c r="AC7" s="37">
        <v>62.61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852.16</v>
      </c>
      <c r="BG7" s="37">
        <v>1058.74</v>
      </c>
      <c r="BH7" s="37">
        <v>1214.02</v>
      </c>
      <c r="BI7" s="37">
        <v>0</v>
      </c>
      <c r="BJ7" s="37">
        <v>0</v>
      </c>
      <c r="BK7" s="37">
        <v>1306.92</v>
      </c>
      <c r="BL7" s="37">
        <v>1203.71</v>
      </c>
      <c r="BM7" s="37">
        <v>1162.3599999999999</v>
      </c>
      <c r="BN7" s="37">
        <v>1047.6500000000001</v>
      </c>
      <c r="BO7" s="37">
        <v>1124.26</v>
      </c>
      <c r="BP7" s="37">
        <v>707.33</v>
      </c>
      <c r="BQ7" s="37">
        <v>94.74</v>
      </c>
      <c r="BR7" s="37">
        <v>94.31</v>
      </c>
      <c r="BS7" s="37">
        <v>92.55</v>
      </c>
      <c r="BT7" s="37">
        <v>85.72</v>
      </c>
      <c r="BU7" s="37">
        <v>83.46</v>
      </c>
      <c r="BV7" s="37">
        <v>68.510000000000005</v>
      </c>
      <c r="BW7" s="37">
        <v>69.739999999999995</v>
      </c>
      <c r="BX7" s="37">
        <v>68.209999999999994</v>
      </c>
      <c r="BY7" s="37">
        <v>74.040000000000006</v>
      </c>
      <c r="BZ7" s="37">
        <v>80.58</v>
      </c>
      <c r="CA7" s="37">
        <v>101.26</v>
      </c>
      <c r="CB7" s="37">
        <v>168.66</v>
      </c>
      <c r="CC7" s="37">
        <v>172.79</v>
      </c>
      <c r="CD7" s="37">
        <v>176.63</v>
      </c>
      <c r="CE7" s="37">
        <v>190.67</v>
      </c>
      <c r="CF7" s="37">
        <v>196.56</v>
      </c>
      <c r="CG7" s="37">
        <v>247.43</v>
      </c>
      <c r="CH7" s="37">
        <v>248.89</v>
      </c>
      <c r="CI7" s="37">
        <v>250.84</v>
      </c>
      <c r="CJ7" s="37">
        <v>235.61</v>
      </c>
      <c r="CK7" s="37">
        <v>216.21</v>
      </c>
      <c r="CL7" s="37">
        <v>136.38999999999999</v>
      </c>
      <c r="CM7" s="37">
        <v>67.3</v>
      </c>
      <c r="CN7" s="37">
        <v>67.95</v>
      </c>
      <c r="CO7" s="37">
        <v>68.83</v>
      </c>
      <c r="CP7" s="37">
        <v>69.349999999999994</v>
      </c>
      <c r="CQ7" s="37">
        <v>72.88</v>
      </c>
      <c r="CR7" s="37">
        <v>50.32</v>
      </c>
      <c r="CS7" s="37">
        <v>49.89</v>
      </c>
      <c r="CT7" s="37">
        <v>49.39</v>
      </c>
      <c r="CU7" s="37">
        <v>49.25</v>
      </c>
      <c r="CV7" s="37">
        <v>50.24</v>
      </c>
      <c r="CW7" s="37">
        <v>60.13</v>
      </c>
      <c r="CX7" s="37">
        <v>74.650000000000006</v>
      </c>
      <c r="CY7" s="37">
        <v>75.31</v>
      </c>
      <c r="CZ7" s="37">
        <v>76.510000000000005</v>
      </c>
      <c r="DA7" s="37">
        <v>77.73</v>
      </c>
      <c r="DB7" s="37">
        <v>78.19</v>
      </c>
      <c r="DC7" s="37">
        <v>84.57</v>
      </c>
      <c r="DD7" s="37">
        <v>84.73</v>
      </c>
      <c r="DE7" s="37">
        <v>83.96</v>
      </c>
      <c r="DF7" s="37">
        <v>84.12</v>
      </c>
      <c r="DG7" s="37">
        <v>84.17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0.14000000000000001</v>
      </c>
      <c r="EI7" s="37">
        <v>0.81</v>
      </c>
      <c r="EJ7" s="37">
        <v>0.14000000000000001</v>
      </c>
      <c r="EK7" s="37">
        <v>0.03</v>
      </c>
      <c r="EL7" s="37">
        <v>0.15</v>
      </c>
      <c r="EM7" s="37">
        <v>0.1</v>
      </c>
      <c r="EN7" s="37">
        <v>0.13</v>
      </c>
      <c r="EO7" s="37">
        <v>0.23</v>
      </c>
    </row>
    <row r="8" spans="1:14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2019-02-07T06:25:59Z</cp:lastPrinted>
  <dcterms:created xsi:type="dcterms:W3CDTF">2018-12-03T09:08:38Z</dcterms:created>
  <dcterms:modified xsi:type="dcterms:W3CDTF">2019-02-07T06:28:20Z</dcterms:modified>
  <cp:category/>
</cp:coreProperties>
</file>