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水道課\53050_管理営業係\14_企業\1401_上水道\1401000_諸務\1301_水道事業照会回答関係書\01_庁内部局\02月_公営企業に係る経営比較分析表の分析等について（財政課）\H30\09_豊後高田市回答\"/>
    </mc:Choice>
  </mc:AlternateContent>
  <workbookProtection workbookAlgorithmName="SHA-512" workbookHashValue="JlWukBp+82hhF3cUjydWvONmi/syJ4sDC0IQIxdKSqCZYM/kfJmekjG8c6GxHs2pd5JdGZfefcsZSIFUCKwpmQ==" workbookSaltValue="bKgF5Roi7wKxSLWgoLRs2A==" workbookSpinCount="100000" lockStructure="1"/>
  <bookViews>
    <workbookView xWindow="0" yWindow="0" windowWidth="23040" windowHeight="9516"/>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<sst xmlns="http://schemas.openxmlformats.org/spreadsheetml/2006/main" count="237" uniqueCount="123">
  <si>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</si>
  <si>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</si>
  <si>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</si>
  <si>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</si>
  <si>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</si>
  <si>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</si>
  <si>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</si>
  <si>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</si>
  <si>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</si>
  <si>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</si>
  <si>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</si>
  <si>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</si>
  <si>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</si>
  <si>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</si>
  <si>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</si>
  <si>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</si>
  <si>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</si>
  <si>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</si>
  <si>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</si>
  <si>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</si>
  <si>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</si>
  <si>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</si>
  <si>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</si>
  <si>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</si>
  <si>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</si>
  <si>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</si>
  <si>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</si>
  <si>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</si>
  <si>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</si>
  <si>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</si>
  <si>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</si>
  <si>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</si>
  <si>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</si>
  <si>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</si>
  <si>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</si>
  <si>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</si>
  <si>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</si>
  <si>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</si>
  <si>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</si>
  <si>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</si>
  <si>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</si>
  <si>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</si>
  <si>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</si>
  <si>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</si>
  <si>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</si>
  <si>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</si>
  <si>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</si>
  <si>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</si>
  <si>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</si>
  <si>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</si>
  <si>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</si>
  <si>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</si>
  <si>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</si>
  <si>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</si>
  <si>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</si>
  <si>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</si>
  <si>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</si>
  <si>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</si>
  <si>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</si>
  <si>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</si>
  <si>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</si>
  <si>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</si>
  <si>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</si>
  <si>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</si>
  <si>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</si>
  <si>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</si>
  <si>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</si>
  <si>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</si>
  <si>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</si>
  <si>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</si>
  <si>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</si>
  <si>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</si>
  <si>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</si>
  <si>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</si>
  <si>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</si>
  <si>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</si>
  <si>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</si>
  <si>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</si>
  <si>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</si>
  <si>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</si>
  <si>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</si>
  <si>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</si>
  <si>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</si>
  <si>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</si>
  <si>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</si>
  <si>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</si>
  <si>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</si>
  <si>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</si>
  <si>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</si>
  <si>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</si>
  <si>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</si>
  <si>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</si>
  <si>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</si>
  <si>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</si>
  <si>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</si>
  <si>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</si>
  <si>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</si>
  <si>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</si>
  <si>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</si>
  <si>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</si>
  <si>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</si>
  <si>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</si>
  <si>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</si>
  <si>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</si>
  <si>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</si>
  <si>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</si>
  <si>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</si>
  <si>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</si>
  <si>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</si>
  <si>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</si>
  <si>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</si>
  <si>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</si>
  <si>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</si>
  <si>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</si>
  <si>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</si>
  <si>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</si>
  <si>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</si>
  <si>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</si>
  <si>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</si>
  <si>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</si>
  <si>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①有形固定資産減価償却率</t>
    </r>
    <r>
      <rPr>
        <sz val="10"/>
        <color theme="1"/>
        <rFont val="ＭＳ 明朝"/>
        <family val="1"/>
        <charset val="128"/>
      </rPr>
      <t xml:space="preserve">：－
</t>
    </r>
    <r>
      <rPr>
        <sz val="10"/>
        <color theme="1"/>
        <rFont val="ＭＳ ゴシック"/>
        <family val="3"/>
        <charset val="128"/>
      </rPr>
      <t>②管路経年化率</t>
    </r>
    <r>
      <rPr>
        <sz val="10"/>
        <color theme="1"/>
        <rFont val="ＭＳ 明朝"/>
        <family val="1"/>
        <charset val="128"/>
      </rPr>
      <t xml:space="preserve">：－
</t>
    </r>
    <r>
      <rPr>
        <sz val="10"/>
        <color theme="1"/>
        <rFont val="ＭＳ ゴシック"/>
        <family val="3"/>
        <charset val="128"/>
      </rPr>
      <t>③管路更新率
　</t>
    </r>
    <r>
      <rPr>
        <sz val="10"/>
        <color theme="1"/>
        <rFont val="ＭＳ 明朝"/>
        <family val="1"/>
        <charset val="128"/>
      </rPr>
      <t>５箇所の簡易水道があり、その中で事業の創設時期が最も早いのは田染地区簡易水道ですが、平成６年と比較的新しいものの、計画的に老朽管の更新を実施する予定です。</t>
    </r>
    <rPh sb="90" eb="93">
      <t>ケイカクテキ</t>
    </rPh>
    <rPh sb="94" eb="96">
      <t>ロウキュウ</t>
    </rPh>
    <rPh sb="96" eb="97">
      <t>カン</t>
    </rPh>
    <rPh sb="98" eb="100">
      <t>コウシン</t>
    </rPh>
    <rPh sb="101" eb="103">
      <t>ジッシ</t>
    </rPh>
    <rPh sb="105" eb="107">
      <t>ヨテイ</t>
    </rPh>
    <phoneticPr fontId="18"/>
  </si>
  <si>
    <r>
      <rPr>
        <sz val="10"/>
        <color theme="1"/>
        <rFont val="ＭＳ ゴシック"/>
        <family val="3"/>
        <charset val="128"/>
      </rPr>
      <t>①収益的収支比率</t>
    </r>
    <r>
      <rPr>
        <sz val="10"/>
        <color theme="1"/>
        <rFont val="ＭＳ 明朝"/>
        <family val="1"/>
        <charset val="128"/>
      </rPr>
      <t xml:space="preserve">
　本市の簡易水道は５箇所に点在し、１か所あたりの給水人口が200人未満と少ないため、類似団体よりも収益性が低く、経営効率が悪くなっています。このため、経営改善に向け、水道事業との統合を平成30年度から予定しています。
</t>
    </r>
    <r>
      <rPr>
        <sz val="10"/>
        <color theme="1"/>
        <rFont val="ＭＳ ゴシック"/>
        <family val="3"/>
        <charset val="128"/>
      </rPr>
      <t>②累積欠損金比率</t>
    </r>
    <r>
      <rPr>
        <sz val="10"/>
        <color theme="1"/>
        <rFont val="ＭＳ 明朝"/>
        <family val="1"/>
        <charset val="128"/>
      </rPr>
      <t xml:space="preserve">：－
</t>
    </r>
    <r>
      <rPr>
        <sz val="10"/>
        <color theme="1"/>
        <rFont val="ＭＳ ゴシック"/>
        <family val="3"/>
        <charset val="128"/>
      </rPr>
      <t>③流動比率</t>
    </r>
    <r>
      <rPr>
        <sz val="10"/>
        <color theme="1"/>
        <rFont val="ＭＳ 明朝"/>
        <family val="1"/>
        <charset val="128"/>
      </rPr>
      <t xml:space="preserve">：－
</t>
    </r>
    <r>
      <rPr>
        <sz val="10"/>
        <color theme="1"/>
        <rFont val="ＭＳ ゴシック"/>
        <family val="3"/>
        <charset val="128"/>
      </rPr>
      <t>④企業債残高対給水収益比率</t>
    </r>
    <r>
      <rPr>
        <sz val="10"/>
        <color theme="1"/>
        <rFont val="ＭＳ 明朝"/>
        <family val="1"/>
        <charset val="128"/>
      </rPr>
      <t xml:space="preserve">
　事業の創設が平成６年と比較的新しく企業債残高が多いこと、事業規模が小さく料金収入が少ないこと等によって、類似団体と比較して、高い水準にあります。
</t>
    </r>
    <r>
      <rPr>
        <sz val="10"/>
        <color theme="1"/>
        <rFont val="ＭＳ ゴシック"/>
        <family val="3"/>
        <charset val="128"/>
      </rPr>
      <t>⑤料金回収率</t>
    </r>
    <r>
      <rPr>
        <sz val="10"/>
        <color theme="1"/>
        <rFont val="ＭＳ 明朝"/>
        <family val="1"/>
        <charset val="128"/>
      </rPr>
      <t xml:space="preserve">
　本市の簡易水道と上水道は同じ料金水準ですが、簡易水道は小規模で点在しているため経営効率が悪く、上水道や類似団体の簡易水道よりも収益性が低い傾向にあります。
</t>
    </r>
    <r>
      <rPr>
        <sz val="10"/>
        <color theme="1"/>
        <rFont val="ＭＳ ゴシック"/>
        <family val="3"/>
        <charset val="128"/>
      </rPr>
      <t>⑥給水原価</t>
    </r>
    <r>
      <rPr>
        <sz val="10"/>
        <color theme="1"/>
        <rFont val="ＭＳ 明朝"/>
        <family val="1"/>
        <charset val="128"/>
      </rPr>
      <t xml:space="preserve">
　経常費用である企業債の償還金財源について、国で定められた基準を超える一般会計繰入金が含まれているものの、類似団体と比較すると高くなっています。
</t>
    </r>
    <r>
      <rPr>
        <sz val="10"/>
        <color theme="1"/>
        <rFont val="ＭＳ ゴシック"/>
        <family val="3"/>
        <charset val="128"/>
      </rPr>
      <t>⑦施設利用率</t>
    </r>
    <r>
      <rPr>
        <sz val="10"/>
        <color theme="1"/>
        <rFont val="ＭＳ 明朝"/>
        <family val="1"/>
        <charset val="128"/>
      </rPr>
      <t xml:space="preserve">
　各施設が市周辺部に設置されていることから、過疎化の進展に伴う人口減少によって、類似団体と比較して低い利用率で推移しています。
</t>
    </r>
    <r>
      <rPr>
        <sz val="10"/>
        <color theme="1"/>
        <rFont val="ＭＳ ゴシック"/>
        <family val="3"/>
        <charset val="128"/>
      </rPr>
      <t>⑧有収率</t>
    </r>
    <r>
      <rPr>
        <sz val="10"/>
        <color theme="1"/>
        <rFont val="ＭＳ 明朝"/>
        <family val="1"/>
        <charset val="128"/>
      </rPr>
      <t xml:space="preserve">
　施設が比較的新しく漏水（料金にならない水）は、類似団体よりも少ないと考えられます。</t>
    </r>
    <rPh sb="1" eb="3">
      <t>シュウエキ</t>
    </rPh>
    <rPh sb="3" eb="4">
      <t>テキ</t>
    </rPh>
    <rPh sb="84" eb="86">
      <t>ケイエイ</t>
    </rPh>
    <rPh sb="86" eb="88">
      <t>カイゼン</t>
    </rPh>
    <rPh sb="89" eb="90">
      <t>ム</t>
    </rPh>
    <rPh sb="92" eb="94">
      <t>スイドウ</t>
    </rPh>
    <rPh sb="94" eb="96">
      <t>ジギョウ</t>
    </rPh>
    <rPh sb="98" eb="100">
      <t>トウゴウ</t>
    </rPh>
    <rPh sb="101" eb="103">
      <t>ヘイセイ</t>
    </rPh>
    <rPh sb="105" eb="107">
      <t>ネンド</t>
    </rPh>
    <rPh sb="109" eb="111">
      <t>ヨテイ</t>
    </rPh>
    <rPh sb="175" eb="176">
      <t>オオ</t>
    </rPh>
    <rPh sb="302" eb="304">
      <t>ケイコウ</t>
    </rPh>
    <rPh sb="370" eb="372">
      <t>ルイジ</t>
    </rPh>
    <rPh sb="372" eb="374">
      <t>ダンタイ</t>
    </rPh>
    <rPh sb="375" eb="377">
      <t>ヒカク</t>
    </rPh>
    <rPh sb="380" eb="381">
      <t>タカ</t>
    </rPh>
    <rPh sb="419" eb="422">
      <t>カソカ</t>
    </rPh>
    <rPh sb="423" eb="425">
      <t>シンテン</t>
    </rPh>
    <rPh sb="426" eb="427">
      <t>トモナ</t>
    </rPh>
    <rPh sb="437" eb="439">
      <t>ルイジ</t>
    </rPh>
    <rPh sb="439" eb="441">
      <t>ダンタイ</t>
    </rPh>
    <rPh sb="442" eb="444">
      <t>ヒカク</t>
    </rPh>
    <rPh sb="446" eb="447">
      <t>ヒク</t>
    </rPh>
    <rPh sb="448" eb="451">
      <t>リヨウリツ</t>
    </rPh>
    <rPh sb="452" eb="454">
      <t>スイイ</t>
    </rPh>
    <phoneticPr fontId="4"/>
  </si>
  <si>
    <r>
      <t>　本市の簡易水道は、５箇所に点在しそれぞれ事業規模が小さく経営効率が悪いため、類似団体及び上水道事業と比較して収益性が低く、公営企業としての健全性が発揮できていません。
　そこで、平成21年度に豊後高田市簡易水道事業統合計画を策定し、</t>
    </r>
    <r>
      <rPr>
        <sz val="10"/>
        <color rgb="FFFF0000"/>
        <rFont val="ＭＳ 明朝"/>
        <family val="1"/>
        <charset val="128"/>
      </rPr>
      <t>平成30年度から</t>
    </r>
    <r>
      <rPr>
        <sz val="10"/>
        <color theme="1"/>
        <rFont val="ＭＳ 明朝"/>
        <family val="1"/>
        <charset val="128"/>
      </rPr>
      <t>５箇所の簡易水道事業を上水道事業に</t>
    </r>
    <r>
      <rPr>
        <sz val="10"/>
        <color rgb="FFFF0000"/>
        <rFont val="ＭＳ 明朝"/>
        <family val="1"/>
        <charset val="128"/>
      </rPr>
      <t>事業統合するための施策を実施しました。</t>
    </r>
    <r>
      <rPr>
        <sz val="10"/>
        <color theme="1"/>
        <rFont val="ＭＳ 明朝"/>
        <family val="1"/>
        <charset val="128"/>
      </rPr>
      <t xml:space="preserve">
　具体的には、隣接する施設同士を接続して施設管理の一体化・合理化を図るとともに、水道事業会計の一本化による事務の効率化を図るものです。
　これにより、重複する施設の廃止や事務手続き等の合理化ができるため、将来的な施設更新等の費用負担の軽減につながります。</t>
    </r>
    <rPh sb="62" eb="64">
      <t>コウエイ</t>
    </rPh>
    <rPh sb="64" eb="66">
      <t>キギョウ</t>
    </rPh>
    <rPh sb="117" eb="119">
      <t>ヘイセイ</t>
    </rPh>
    <rPh sb="121" eb="123">
      <t>ネンド</t>
    </rPh>
    <rPh sb="151" eb="153">
      <t>シサク</t>
    </rPh>
    <rPh sb="154" eb="156">
      <t>ジッシ</t>
    </rPh>
    <rPh sb="222" eb="22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</si>
</sst>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明朝"/>
      <family val="1"/>
      <charset val="128"/>
    </font>
    <font>
      <sz val="10"/>
      <color theme="1"/>
      <name val="ＭＳ ゴシック"/>
      <family val="3"/>
      <charset val="128"/>
    </font>
    <font>
      <sz val="6"/>
      <name val="游ゴシック"/>
      <family val="2"/>
      <charset val="128"/>
      <scheme val="minor"/>
    </font>
    <font>
      <sz val="10"/>
      <color rgb="FFFF0000"/>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0.18</c:v>
                </c:pt>
              </c:numCache>
            </c:numRef>
          </c:val>
          <c:extLst xmlns:c16r2="http://schemas.microsoft.com/office/drawing/2015/06/chart">
            <c:ext xmlns:c16="http://schemas.microsoft.com/office/drawing/2014/chart" uri="{C3380CC4-5D6E-409C-BE32-E72D297353CC}">
              <c16:uniqueId val="{00000000-8F9E-435B-965E-F8A4751ADE47}"/>
            </c:ext>
          </c:extLst>
        </c:ser>
        <c:dLbls>
          <c:showLegendKey val="0"/>
          <c:showVal val="0"/>
          <c:showCatName val="0"/>
          <c:showSerName val="0"/>
          <c:showPercent val="0"/>
          <c:showBubbleSize val="0"/>
        </c:dLbls>
        <c:gapWidth val="150"/>
        <c:axId val="502692696"/>
        <c:axId val="49511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8F9E-435B-965E-F8A4751ADE47}"/>
            </c:ext>
          </c:extLst>
        </c:ser>
        <c:dLbls>
          <c:showLegendKey val="0"/>
          <c:showVal val="0"/>
          <c:showCatName val="0"/>
          <c:showSerName val="0"/>
          <c:showPercent val="0"/>
          <c:showBubbleSize val="0"/>
        </c:dLbls>
        <c:marker val="1"/>
        <c:smooth val="0"/>
        <c:axId val="502692696"/>
        <c:axId val="495115280"/>
      </c:lineChart>
      <c:dateAx>
        <c:axId val="502692696"/>
        <c:scaling>
          <c:orientation val="minMax"/>
        </c:scaling>
        <c:delete val="1"/>
        <c:axPos val="b"/>
        <c:numFmt formatCode="ge" sourceLinked="1"/>
        <c:majorTickMark val="none"/>
        <c:minorTickMark val="none"/>
        <c:tickLblPos val="none"/>
        <c:crossAx val="495115280"/>
        <c:crosses val="autoZero"/>
        <c:auto val="1"/>
        <c:lblOffset val="100"/>
        <c:baseTimeUnit val="years"/>
      </c:dateAx>
      <c:valAx>
        <c:axId val="49511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9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46.48</c:v>
                </c:pt>
                <c:pt idx="1">
                  <c:v>44.19</c:v>
                </c:pt>
                <c:pt idx="2">
                  <c:v>44.49</c:v>
                </c:pt>
                <c:pt idx="3">
                  <c:v>45.15</c:v>
                </c:pt>
                <c:pt idx="4">
                  <c:v>41.75</c:v>
                </c:pt>
              </c:numCache>
            </c:numRef>
          </c:val>
          <c:extLst xmlns:c16r2="http://schemas.microsoft.com/office/drawing/2015/06/chart">
            <c:ext xmlns:c16="http://schemas.microsoft.com/office/drawing/2014/chart" uri="{C3380CC4-5D6E-409C-BE32-E72D297353CC}">
              <c16:uniqueId val="{00000000-D980-4320-9F18-346DA7C58606}"/>
            </c:ext>
          </c:extLst>
        </c:ser>
        <c:dLbls>
          <c:showLegendKey val="0"/>
          <c:showVal val="0"/>
          <c:showCatName val="0"/>
          <c:showSerName val="0"/>
          <c:showPercent val="0"/>
          <c:showBubbleSize val="0"/>
        </c:dLbls>
        <c:gapWidth val="150"/>
        <c:axId val="653350448"/>
        <c:axId val="50181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D980-4320-9F18-346DA7C58606}"/>
            </c:ext>
          </c:extLst>
        </c:ser>
        <c:dLbls>
          <c:showLegendKey val="0"/>
          <c:showVal val="0"/>
          <c:showCatName val="0"/>
          <c:showSerName val="0"/>
          <c:showPercent val="0"/>
          <c:showBubbleSize val="0"/>
        </c:dLbls>
        <c:marker val="1"/>
        <c:smooth val="0"/>
        <c:axId val="653350448"/>
        <c:axId val="501816600"/>
      </c:lineChart>
      <c:dateAx>
        <c:axId val="653350448"/>
        <c:scaling>
          <c:orientation val="minMax"/>
        </c:scaling>
        <c:delete val="1"/>
        <c:axPos val="b"/>
        <c:numFmt formatCode="ge" sourceLinked="1"/>
        <c:majorTickMark val="none"/>
        <c:minorTickMark val="none"/>
        <c:tickLblPos val="none"/>
        <c:crossAx val="501816600"/>
        <c:crosses val="autoZero"/>
        <c:auto val="1"/>
        <c:lblOffset val="100"/>
        <c:baseTimeUnit val="years"/>
      </c:dateAx>
      <c:valAx>
        <c:axId val="50181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5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89.7</c:v>
                </c:pt>
                <c:pt idx="1">
                  <c:v>90.58</c:v>
                </c:pt>
                <c:pt idx="2">
                  <c:v>88.69</c:v>
                </c:pt>
                <c:pt idx="3">
                  <c:v>86.33</c:v>
                </c:pt>
                <c:pt idx="4">
                  <c:v>92.96</c:v>
                </c:pt>
              </c:numCache>
            </c:numRef>
          </c:val>
          <c:extLst xmlns:c16r2="http://schemas.microsoft.com/office/drawing/2015/06/chart">
            <c:ext xmlns:c16="http://schemas.microsoft.com/office/drawing/2014/chart" uri="{C3380CC4-5D6E-409C-BE32-E72D297353CC}">
              <c16:uniqueId val="{00000000-73BD-45BD-81AF-17B7440C918B}"/>
            </c:ext>
          </c:extLst>
        </c:ser>
        <c:dLbls>
          <c:showLegendKey val="0"/>
          <c:showVal val="0"/>
          <c:showCatName val="0"/>
          <c:showSerName val="0"/>
          <c:showPercent val="0"/>
          <c:showBubbleSize val="0"/>
        </c:dLbls>
        <c:gapWidth val="150"/>
        <c:axId val="501817776"/>
        <c:axId val="50181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73BD-45BD-81AF-17B7440C918B}"/>
            </c:ext>
          </c:extLst>
        </c:ser>
        <c:dLbls>
          <c:showLegendKey val="0"/>
          <c:showVal val="0"/>
          <c:showCatName val="0"/>
          <c:showSerName val="0"/>
          <c:showPercent val="0"/>
          <c:showBubbleSize val="0"/>
        </c:dLbls>
        <c:marker val="1"/>
        <c:smooth val="0"/>
        <c:axId val="501817776"/>
        <c:axId val="501818168"/>
      </c:lineChart>
      <c:dateAx>
        <c:axId val="501817776"/>
        <c:scaling>
          <c:orientation val="minMax"/>
        </c:scaling>
        <c:delete val="1"/>
        <c:axPos val="b"/>
        <c:numFmt formatCode="ge" sourceLinked="1"/>
        <c:majorTickMark val="none"/>
        <c:minorTickMark val="none"/>
        <c:tickLblPos val="none"/>
        <c:crossAx val="501818168"/>
        <c:crosses val="autoZero"/>
        <c:auto val="1"/>
        <c:lblOffset val="100"/>
        <c:baseTimeUnit val="years"/>
      </c:dateAx>
      <c:valAx>
        <c:axId val="50181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81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40.47</c:v>
                </c:pt>
                <c:pt idx="1">
                  <c:v>38.549999999999997</c:v>
                </c:pt>
                <c:pt idx="2">
                  <c:v>44.7</c:v>
                </c:pt>
                <c:pt idx="3">
                  <c:v>51.52</c:v>
                </c:pt>
                <c:pt idx="4">
                  <c:v>56.82</c:v>
                </c:pt>
              </c:numCache>
            </c:numRef>
          </c:val>
          <c:extLst xmlns:c16r2="http://schemas.microsoft.com/office/drawing/2015/06/chart">
            <c:ext xmlns:c16="http://schemas.microsoft.com/office/drawing/2014/chart" uri="{C3380CC4-5D6E-409C-BE32-E72D297353CC}">
              <c16:uniqueId val="{00000000-9710-493A-97E4-0BDB78DB05BD}"/>
            </c:ext>
          </c:extLst>
        </c:ser>
        <c:dLbls>
          <c:showLegendKey val="0"/>
          <c:showVal val="0"/>
          <c:showCatName val="0"/>
          <c:showSerName val="0"/>
          <c:showPercent val="0"/>
          <c:showBubbleSize val="0"/>
        </c:dLbls>
        <c:gapWidth val="150"/>
        <c:axId val="502009832"/>
        <c:axId val="50201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9710-493A-97E4-0BDB78DB05BD}"/>
            </c:ext>
          </c:extLst>
        </c:ser>
        <c:dLbls>
          <c:showLegendKey val="0"/>
          <c:showVal val="0"/>
          <c:showCatName val="0"/>
          <c:showSerName val="0"/>
          <c:showPercent val="0"/>
          <c:showBubbleSize val="0"/>
        </c:dLbls>
        <c:marker val="1"/>
        <c:smooth val="0"/>
        <c:axId val="502009832"/>
        <c:axId val="502010224"/>
      </c:lineChart>
      <c:dateAx>
        <c:axId val="502009832"/>
        <c:scaling>
          <c:orientation val="minMax"/>
        </c:scaling>
        <c:delete val="1"/>
        <c:axPos val="b"/>
        <c:numFmt formatCode="ge" sourceLinked="1"/>
        <c:majorTickMark val="none"/>
        <c:minorTickMark val="none"/>
        <c:tickLblPos val="none"/>
        <c:crossAx val="502010224"/>
        <c:crosses val="autoZero"/>
        <c:auto val="1"/>
        <c:lblOffset val="100"/>
        <c:baseTimeUnit val="years"/>
      </c:dateAx>
      <c:valAx>
        <c:axId val="50201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0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99-48CB-947D-2960352551BE}"/>
            </c:ext>
          </c:extLst>
        </c:ser>
        <c:dLbls>
          <c:showLegendKey val="0"/>
          <c:showVal val="0"/>
          <c:showCatName val="0"/>
          <c:showSerName val="0"/>
          <c:showPercent val="0"/>
          <c:showBubbleSize val="0"/>
        </c:dLbls>
        <c:gapWidth val="150"/>
        <c:axId val="501997152"/>
        <c:axId val="50199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99-48CB-947D-2960352551BE}"/>
            </c:ext>
          </c:extLst>
        </c:ser>
        <c:dLbls>
          <c:showLegendKey val="0"/>
          <c:showVal val="0"/>
          <c:showCatName val="0"/>
          <c:showSerName val="0"/>
          <c:showPercent val="0"/>
          <c:showBubbleSize val="0"/>
        </c:dLbls>
        <c:marker val="1"/>
        <c:smooth val="0"/>
        <c:axId val="501997152"/>
        <c:axId val="501997544"/>
      </c:lineChart>
      <c:dateAx>
        <c:axId val="501997152"/>
        <c:scaling>
          <c:orientation val="minMax"/>
        </c:scaling>
        <c:delete val="1"/>
        <c:axPos val="b"/>
        <c:numFmt formatCode="ge" sourceLinked="1"/>
        <c:majorTickMark val="none"/>
        <c:minorTickMark val="none"/>
        <c:tickLblPos val="none"/>
        <c:crossAx val="501997544"/>
        <c:crosses val="autoZero"/>
        <c:auto val="1"/>
        <c:lblOffset val="100"/>
        <c:baseTimeUnit val="years"/>
      </c:dateAx>
      <c:valAx>
        <c:axId val="50199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9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57-4F34-AEF7-0188146106CF}"/>
            </c:ext>
          </c:extLst>
        </c:ser>
        <c:dLbls>
          <c:showLegendKey val="0"/>
          <c:showVal val="0"/>
          <c:showCatName val="0"/>
          <c:showSerName val="0"/>
          <c:showPercent val="0"/>
          <c:showBubbleSize val="0"/>
        </c:dLbls>
        <c:gapWidth val="150"/>
        <c:axId val="51839056"/>
        <c:axId val="5183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57-4F34-AEF7-0188146106CF}"/>
            </c:ext>
          </c:extLst>
        </c:ser>
        <c:dLbls>
          <c:showLegendKey val="0"/>
          <c:showVal val="0"/>
          <c:showCatName val="0"/>
          <c:showSerName val="0"/>
          <c:showPercent val="0"/>
          <c:showBubbleSize val="0"/>
        </c:dLbls>
        <c:marker val="1"/>
        <c:smooth val="0"/>
        <c:axId val="51839056"/>
        <c:axId val="51839448"/>
      </c:lineChart>
      <c:dateAx>
        <c:axId val="51839056"/>
        <c:scaling>
          <c:orientation val="minMax"/>
        </c:scaling>
        <c:delete val="1"/>
        <c:axPos val="b"/>
        <c:numFmt formatCode="ge" sourceLinked="1"/>
        <c:majorTickMark val="none"/>
        <c:minorTickMark val="none"/>
        <c:tickLblPos val="none"/>
        <c:crossAx val="51839448"/>
        <c:crosses val="autoZero"/>
        <c:auto val="1"/>
        <c:lblOffset val="100"/>
        <c:baseTimeUnit val="years"/>
      </c:dateAx>
      <c:valAx>
        <c:axId val="5183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3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13-4056-BD4D-00BDFC35C32E}"/>
            </c:ext>
          </c:extLst>
        </c:ser>
        <c:dLbls>
          <c:showLegendKey val="0"/>
          <c:showVal val="0"/>
          <c:showCatName val="0"/>
          <c:showSerName val="0"/>
          <c:showPercent val="0"/>
          <c:showBubbleSize val="0"/>
        </c:dLbls>
        <c:gapWidth val="150"/>
        <c:axId val="51840624"/>
        <c:axId val="50261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13-4056-BD4D-00BDFC35C32E}"/>
            </c:ext>
          </c:extLst>
        </c:ser>
        <c:dLbls>
          <c:showLegendKey val="0"/>
          <c:showVal val="0"/>
          <c:showCatName val="0"/>
          <c:showSerName val="0"/>
          <c:showPercent val="0"/>
          <c:showBubbleSize val="0"/>
        </c:dLbls>
        <c:marker val="1"/>
        <c:smooth val="0"/>
        <c:axId val="51840624"/>
        <c:axId val="502619504"/>
      </c:lineChart>
      <c:dateAx>
        <c:axId val="51840624"/>
        <c:scaling>
          <c:orientation val="minMax"/>
        </c:scaling>
        <c:delete val="1"/>
        <c:axPos val="b"/>
        <c:numFmt formatCode="ge" sourceLinked="1"/>
        <c:majorTickMark val="none"/>
        <c:minorTickMark val="none"/>
        <c:tickLblPos val="none"/>
        <c:crossAx val="502619504"/>
        <c:crosses val="autoZero"/>
        <c:auto val="1"/>
        <c:lblOffset val="100"/>
        <c:baseTimeUnit val="years"/>
      </c:dateAx>
      <c:valAx>
        <c:axId val="50261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4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0D-40F0-AEB9-43073AFBE2CA}"/>
            </c:ext>
          </c:extLst>
        </c:ser>
        <c:dLbls>
          <c:showLegendKey val="0"/>
          <c:showVal val="0"/>
          <c:showCatName val="0"/>
          <c:showSerName val="0"/>
          <c:showPercent val="0"/>
          <c:showBubbleSize val="0"/>
        </c:dLbls>
        <c:gapWidth val="150"/>
        <c:axId val="502620680"/>
        <c:axId val="50262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0D-40F0-AEB9-43073AFBE2CA}"/>
            </c:ext>
          </c:extLst>
        </c:ser>
        <c:dLbls>
          <c:showLegendKey val="0"/>
          <c:showVal val="0"/>
          <c:showCatName val="0"/>
          <c:showSerName val="0"/>
          <c:showPercent val="0"/>
          <c:showBubbleSize val="0"/>
        </c:dLbls>
        <c:marker val="1"/>
        <c:smooth val="0"/>
        <c:axId val="502620680"/>
        <c:axId val="502621072"/>
      </c:lineChart>
      <c:dateAx>
        <c:axId val="502620680"/>
        <c:scaling>
          <c:orientation val="minMax"/>
        </c:scaling>
        <c:delete val="1"/>
        <c:axPos val="b"/>
        <c:numFmt formatCode="ge" sourceLinked="1"/>
        <c:majorTickMark val="none"/>
        <c:minorTickMark val="none"/>
        <c:tickLblPos val="none"/>
        <c:crossAx val="502621072"/>
        <c:crosses val="autoZero"/>
        <c:auto val="1"/>
        <c:lblOffset val="100"/>
        <c:baseTimeUnit val="years"/>
      </c:dateAx>
      <c:valAx>
        <c:axId val="50262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2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2633.89</c:v>
                </c:pt>
                <c:pt idx="1">
                  <c:v>2657.5</c:v>
                </c:pt>
                <c:pt idx="2">
                  <c:v>3381.05</c:v>
                </c:pt>
                <c:pt idx="3">
                  <c:v>3604.86</c:v>
                </c:pt>
                <c:pt idx="4">
                  <c:v>4247.3599999999997</c:v>
                </c:pt>
              </c:numCache>
            </c:numRef>
          </c:val>
          <c:extLst xmlns:c16r2="http://schemas.microsoft.com/office/drawing/2015/06/chart">
            <c:ext xmlns:c16="http://schemas.microsoft.com/office/drawing/2014/chart" uri="{C3380CC4-5D6E-409C-BE32-E72D297353CC}">
              <c16:uniqueId val="{00000000-0D41-46C9-A5F5-A28550A36D46}"/>
            </c:ext>
          </c:extLst>
        </c:ser>
        <c:dLbls>
          <c:showLegendKey val="0"/>
          <c:showVal val="0"/>
          <c:showCatName val="0"/>
          <c:showSerName val="0"/>
          <c:showPercent val="0"/>
          <c:showBubbleSize val="0"/>
        </c:dLbls>
        <c:gapWidth val="150"/>
        <c:axId val="496613560"/>
        <c:axId val="4966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0D41-46C9-A5F5-A28550A36D46}"/>
            </c:ext>
          </c:extLst>
        </c:ser>
        <c:dLbls>
          <c:showLegendKey val="0"/>
          <c:showVal val="0"/>
          <c:showCatName val="0"/>
          <c:showSerName val="0"/>
          <c:showPercent val="0"/>
          <c:showBubbleSize val="0"/>
        </c:dLbls>
        <c:marker val="1"/>
        <c:smooth val="0"/>
        <c:axId val="496613560"/>
        <c:axId val="496613952"/>
      </c:lineChart>
      <c:dateAx>
        <c:axId val="496613560"/>
        <c:scaling>
          <c:orientation val="minMax"/>
        </c:scaling>
        <c:delete val="1"/>
        <c:axPos val="b"/>
        <c:numFmt formatCode="ge" sourceLinked="1"/>
        <c:majorTickMark val="none"/>
        <c:minorTickMark val="none"/>
        <c:tickLblPos val="none"/>
        <c:crossAx val="496613952"/>
        <c:crosses val="autoZero"/>
        <c:auto val="1"/>
        <c:lblOffset val="100"/>
        <c:baseTimeUnit val="years"/>
      </c:dateAx>
      <c:valAx>
        <c:axId val="4966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1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20.6</c:v>
                </c:pt>
                <c:pt idx="1">
                  <c:v>19.62</c:v>
                </c:pt>
                <c:pt idx="2">
                  <c:v>22.19</c:v>
                </c:pt>
                <c:pt idx="3">
                  <c:v>26.04</c:v>
                </c:pt>
                <c:pt idx="4">
                  <c:v>27.95</c:v>
                </c:pt>
              </c:numCache>
            </c:numRef>
          </c:val>
          <c:extLst xmlns:c16r2="http://schemas.microsoft.com/office/drawing/2015/06/chart">
            <c:ext xmlns:c16="http://schemas.microsoft.com/office/drawing/2014/chart" uri="{C3380CC4-5D6E-409C-BE32-E72D297353CC}">
              <c16:uniqueId val="{00000000-4952-4CC3-A362-EC7C3BFA2223}"/>
            </c:ext>
          </c:extLst>
        </c:ser>
        <c:dLbls>
          <c:showLegendKey val="0"/>
          <c:showVal val="0"/>
          <c:showCatName val="0"/>
          <c:showSerName val="0"/>
          <c:showPercent val="0"/>
          <c:showBubbleSize val="0"/>
        </c:dLbls>
        <c:gapWidth val="150"/>
        <c:axId val="503815712"/>
        <c:axId val="50381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4952-4CC3-A362-EC7C3BFA2223}"/>
            </c:ext>
          </c:extLst>
        </c:ser>
        <c:dLbls>
          <c:showLegendKey val="0"/>
          <c:showVal val="0"/>
          <c:showCatName val="0"/>
          <c:showSerName val="0"/>
          <c:showPercent val="0"/>
          <c:showBubbleSize val="0"/>
        </c:dLbls>
        <c:marker val="1"/>
        <c:smooth val="0"/>
        <c:axId val="503815712"/>
        <c:axId val="503816104"/>
      </c:lineChart>
      <c:dateAx>
        <c:axId val="503815712"/>
        <c:scaling>
          <c:orientation val="minMax"/>
        </c:scaling>
        <c:delete val="1"/>
        <c:axPos val="b"/>
        <c:numFmt formatCode="ge" sourceLinked="1"/>
        <c:majorTickMark val="none"/>
        <c:minorTickMark val="none"/>
        <c:tickLblPos val="none"/>
        <c:crossAx val="503816104"/>
        <c:crosses val="autoZero"/>
        <c:auto val="1"/>
        <c:lblOffset val="100"/>
        <c:baseTimeUnit val="years"/>
      </c:dateAx>
      <c:valAx>
        <c:axId val="50381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8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667.43</c:v>
                </c:pt>
                <c:pt idx="1">
                  <c:v>722.37</c:v>
                </c:pt>
                <c:pt idx="2">
                  <c:v>639.79</c:v>
                </c:pt>
                <c:pt idx="3">
                  <c:v>550.26</c:v>
                </c:pt>
                <c:pt idx="4">
                  <c:v>465.76</c:v>
                </c:pt>
              </c:numCache>
            </c:numRef>
          </c:val>
          <c:extLst xmlns:c16r2="http://schemas.microsoft.com/office/drawing/2015/06/chart">
            <c:ext xmlns:c16="http://schemas.microsoft.com/office/drawing/2014/chart" uri="{C3380CC4-5D6E-409C-BE32-E72D297353CC}">
              <c16:uniqueId val="{00000000-CF40-459D-92B8-8C8C34E26FAC}"/>
            </c:ext>
          </c:extLst>
        </c:ser>
        <c:dLbls>
          <c:showLegendKey val="0"/>
          <c:showVal val="0"/>
          <c:showCatName val="0"/>
          <c:showSerName val="0"/>
          <c:showPercent val="0"/>
          <c:showBubbleSize val="0"/>
        </c:dLbls>
        <c:gapWidth val="150"/>
        <c:axId val="653348880"/>
        <c:axId val="65334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CF40-459D-92B8-8C8C34E26FAC}"/>
            </c:ext>
          </c:extLst>
        </c:ser>
        <c:dLbls>
          <c:showLegendKey val="0"/>
          <c:showVal val="0"/>
          <c:showCatName val="0"/>
          <c:showSerName val="0"/>
          <c:showPercent val="0"/>
          <c:showBubbleSize val="0"/>
        </c:dLbls>
        <c:marker val="1"/>
        <c:smooth val="0"/>
        <c:axId val="653348880"/>
        <c:axId val="653349272"/>
      </c:lineChart>
      <c:dateAx>
        <c:axId val="653348880"/>
        <c:scaling>
          <c:orientation val="minMax"/>
        </c:scaling>
        <c:delete val="1"/>
        <c:axPos val="b"/>
        <c:numFmt formatCode="ge" sourceLinked="1"/>
        <c:majorTickMark val="none"/>
        <c:minorTickMark val="none"/>
        <c:tickLblPos val="none"/>
        <c:crossAx val="653349272"/>
        <c:crosses val="autoZero"/>
        <c:auto val="1"/>
        <c:lblOffset val="100"/>
        <c:baseTimeUnit val="years"/>
      </c:dateAx>
      <c:valAx>
        <c:axId val="65334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4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2" zoomScaleNormal="100" workbookViewId="0">
      <selection activeCell="BL16" sqref="BL16:BZ44"/>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大分県　豊後高田市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22970</v>
      </c>
      <c r="AM8" s="66"/>
      <c r="AN8" s="66"/>
      <c r="AO8" s="66"/>
      <c r="AP8" s="66"/>
      <c r="AQ8" s="66"/>
      <c r="AR8" s="66"/>
      <c r="AS8" s="66"/>
      <c r="AT8" s="65">
        <f>データ!$S$6</f>
        <v>206.24</v>
      </c>
      <c r="AU8" s="65"/>
      <c r="AV8" s="65"/>
      <c r="AW8" s="65"/>
      <c r="AX8" s="65"/>
      <c r="AY8" s="65"/>
      <c r="AZ8" s="65"/>
      <c r="BA8" s="65"/>
      <c r="BB8" s="65">
        <f>データ!$T$6</f>
        <v>111.38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4.01</v>
      </c>
      <c r="Q10" s="65"/>
      <c r="R10" s="65"/>
      <c r="S10" s="65"/>
      <c r="T10" s="65"/>
      <c r="U10" s="65"/>
      <c r="V10" s="65"/>
      <c r="W10" s="66">
        <f>データ!$Q$6</f>
        <v>2480</v>
      </c>
      <c r="X10" s="66"/>
      <c r="Y10" s="66"/>
      <c r="Z10" s="66"/>
      <c r="AA10" s="66"/>
      <c r="AB10" s="66"/>
      <c r="AC10" s="66"/>
      <c r="AD10" s="2"/>
      <c r="AE10" s="2"/>
      <c r="AF10" s="2"/>
      <c r="AG10" s="2"/>
      <c r="AH10" s="2"/>
      <c r="AI10" s="2"/>
      <c r="AJ10" s="2"/>
      <c r="AK10" s="2"/>
      <c r="AL10" s="66">
        <f>データ!$U$6</f>
        <v>916</v>
      </c>
      <c r="AM10" s="66"/>
      <c r="AN10" s="66"/>
      <c r="AO10" s="66"/>
      <c r="AP10" s="66"/>
      <c r="AQ10" s="66"/>
      <c r="AR10" s="66"/>
      <c r="AS10" s="66"/>
      <c r="AT10" s="65">
        <f>データ!$V$6</f>
        <v>3.92</v>
      </c>
      <c r="AU10" s="65"/>
      <c r="AV10" s="65"/>
      <c r="AW10" s="65"/>
      <c r="AX10" s="65"/>
      <c r="AY10" s="65"/>
      <c r="AZ10" s="65"/>
      <c r="BA10" s="65"/>
      <c r="BB10" s="65">
        <f>データ!$W$6</f>
        <v>233.67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Wk60hCgpDfiYv//QByzeuFKE2BFR8JzeGzvE/Wx1Ex3hqCVJWqQF7wbrwJPZpXfPiypBM5yJqXBg+GFWkf/NZg==" saltValue="K067RTWUAid/4YshPg/J5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4" width="11.88671875" customWidth="1"/>
  </cols>
  <sheetData>
    <row r="1" spans="1:144">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c r="A6" s="28" t="s">
        <v>106</v>
      </c>
      <c r="B6" s="33">
        <f>B7</f>
        <v>2017</v>
      </c>
      <c r="C6" s="33">
        <f t="shared" ref="C6:W6" si="3">C7</f>
        <v>442097</v>
      </c>
      <c r="D6" s="33">
        <f t="shared" si="3"/>
        <v>47</v>
      </c>
      <c r="E6" s="33">
        <f t="shared" si="3"/>
        <v>1</v>
      </c>
      <c r="F6" s="33">
        <f t="shared" si="3"/>
        <v>0</v>
      </c>
      <c r="G6" s="33">
        <f t="shared" si="3"/>
        <v>0</v>
      </c>
      <c r="H6" s="33" t="str">
        <f t="shared" si="3"/>
        <v>大分県　豊後高田市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4.01</v>
      </c>
      <c r="Q6" s="34">
        <f t="shared" si="3"/>
        <v>2480</v>
      </c>
      <c r="R6" s="34">
        <f t="shared" si="3"/>
        <v>22970</v>
      </c>
      <c r="S6" s="34">
        <f t="shared" si="3"/>
        <v>206.24</v>
      </c>
      <c r="T6" s="34">
        <f t="shared" si="3"/>
        <v>111.38</v>
      </c>
      <c r="U6" s="34">
        <f t="shared" si="3"/>
        <v>916</v>
      </c>
      <c r="V6" s="34">
        <f t="shared" si="3"/>
        <v>3.92</v>
      </c>
      <c r="W6" s="34">
        <f t="shared" si="3"/>
        <v>233.67</v>
      </c>
      <c r="X6" s="35">
        <f>IF(X7="",NA(),X7)</f>
        <v>40.47</v>
      </c>
      <c r="Y6" s="35">
        <f t="shared" ref="Y6:AG6" si="4">IF(Y7="",NA(),Y7)</f>
        <v>38.549999999999997</v>
      </c>
      <c r="Z6" s="35">
        <f t="shared" si="4"/>
        <v>44.7</v>
      </c>
      <c r="AA6" s="35">
        <f t="shared" si="4"/>
        <v>51.52</v>
      </c>
      <c r="AB6" s="35">
        <f t="shared" si="4"/>
        <v>56.82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2633.89</v>
      </c>
      <c r="BF6" s="35">
        <f t="shared" ref="BF6:BN6" si="7">IF(BF7="",NA(),BF7)</f>
        <v>2657.5</v>
      </c>
      <c r="BG6" s="35">
        <f t="shared" si="7"/>
        <v>3381.05</v>
      </c>
      <c r="BH6" s="35">
        <f t="shared" si="7"/>
        <v>3604.86</v>
      </c>
      <c r="BI6" s="35">
        <f t="shared" si="7"/>
        <v>4247.3599999999997</v>
      </c>
      <c r="BJ6" s="35">
        <f t="shared" si="7"/>
        <v>1462.56</v>
      </c>
      <c r="BK6" s="35">
        <f t="shared" si="7"/>
        <v>1486.62</v>
      </c>
      <c r="BL6" s="35">
        <f t="shared" si="7"/>
        <v>1510.14</v>
      </c>
      <c r="BM6" s="35">
        <f t="shared" si="7"/>
        <v>1595.62</v>
      </c>
      <c r="BN6" s="35">
        <f t="shared" si="7"/>
        <v>1302.33</v>
      </c>
      <c r="BO6" s="34" t="str">
        <f>IF(BO7="","",IF(BO7="-","【-】","【"&amp;SUBSTITUTE(TEXT(BO7,"#,##0.00"),"-","△")&amp;"】"))</f>
        <v>【1,141.75】</v>
      </c>
      <c r="BP6" s="35">
        <f>IF(BP7="",NA(),BP7)</f>
        <v>20.6</v>
      </c>
      <c r="BQ6" s="35">
        <f t="shared" ref="BQ6:BY6" si="8">IF(BQ7="",NA(),BQ7)</f>
        <v>19.62</v>
      </c>
      <c r="BR6" s="35">
        <f t="shared" si="8"/>
        <v>22.19</v>
      </c>
      <c r="BS6" s="35">
        <f t="shared" si="8"/>
        <v>26.04</v>
      </c>
      <c r="BT6" s="35">
        <f t="shared" si="8"/>
        <v>27.95</v>
      </c>
      <c r="BU6" s="35">
        <f t="shared" si="8"/>
        <v>32.39</v>
      </c>
      <c r="BV6" s="35">
        <f t="shared" si="8"/>
        <v>24.39</v>
      </c>
      <c r="BW6" s="35">
        <f t="shared" si="8"/>
        <v>22.67</v>
      </c>
      <c r="BX6" s="35">
        <f t="shared" si="8"/>
        <v>37.92</v>
      </c>
      <c r="BY6" s="35">
        <f t="shared" si="8"/>
        <v>40.89</v>
      </c>
      <c r="BZ6" s="34" t="str">
        <f>IF(BZ7="","",IF(BZ7="-","【-】","【"&amp;SUBSTITUTE(TEXT(BZ7,"#,##0.00"),"-","△")&amp;"】"))</f>
        <v>【54.93】</v>
      </c>
      <c r="CA6" s="35">
        <f>IF(CA7="",NA(),CA7)</f>
        <v>667.43</v>
      </c>
      <c r="CB6" s="35">
        <f t="shared" ref="CB6:CJ6" si="9">IF(CB7="",NA(),CB7)</f>
        <v>722.37</v>
      </c>
      <c r="CC6" s="35">
        <f t="shared" si="9"/>
        <v>639.79</v>
      </c>
      <c r="CD6" s="35">
        <f t="shared" si="9"/>
        <v>550.26</v>
      </c>
      <c r="CE6" s="35">
        <f t="shared" si="9"/>
        <v>465.76</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46.48</v>
      </c>
      <c r="CM6" s="35">
        <f t="shared" ref="CM6:CU6" si="10">IF(CM7="",NA(),CM7)</f>
        <v>44.19</v>
      </c>
      <c r="CN6" s="35">
        <f t="shared" si="10"/>
        <v>44.49</v>
      </c>
      <c r="CO6" s="35">
        <f t="shared" si="10"/>
        <v>45.15</v>
      </c>
      <c r="CP6" s="35">
        <f t="shared" si="10"/>
        <v>41.75</v>
      </c>
      <c r="CQ6" s="35">
        <f t="shared" si="10"/>
        <v>50.49</v>
      </c>
      <c r="CR6" s="35">
        <f t="shared" si="10"/>
        <v>48.36</v>
      </c>
      <c r="CS6" s="35">
        <f t="shared" si="10"/>
        <v>48.7</v>
      </c>
      <c r="CT6" s="35">
        <f t="shared" si="10"/>
        <v>46.9</v>
      </c>
      <c r="CU6" s="35">
        <f t="shared" si="10"/>
        <v>47.95</v>
      </c>
      <c r="CV6" s="34" t="str">
        <f>IF(CV7="","",IF(CV7="-","【-】","【"&amp;SUBSTITUTE(TEXT(CV7,"#,##0.00"),"-","△")&amp;"】"))</f>
        <v>【56.91】</v>
      </c>
      <c r="CW6" s="35">
        <f>IF(CW7="",NA(),CW7)</f>
        <v>89.7</v>
      </c>
      <c r="CX6" s="35">
        <f t="shared" ref="CX6:DF6" si="11">IF(CX7="",NA(),CX7)</f>
        <v>90.58</v>
      </c>
      <c r="CY6" s="35">
        <f t="shared" si="11"/>
        <v>88.69</v>
      </c>
      <c r="CZ6" s="35">
        <f t="shared" si="11"/>
        <v>86.33</v>
      </c>
      <c r="DA6" s="35">
        <f t="shared" si="11"/>
        <v>92.96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5">
        <f t="shared" si="14"/>
        <v>0.18</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442097</v>
      </c>
      <c r="D7" s="37">
        <v>47</v>
      </c>
      <c r="E7" s="37">
        <v>1</v>
      </c>
      <c r="F7" s="37">
        <v>0</v>
      </c>
      <c r="G7" s="37">
        <v>0</v>
      </c>
      <c r="H7" s="37" t="s">
        <v>107</v>
      </c>
      <c r="I7" s="37" t="s">
        <v>108</v>
      </c>
      <c r="J7" s="37" t="s">
        <v>109</v>
      </c>
      <c r="K7" s="37" t="s">
        <v>110</v>
      </c>
      <c r="L7" s="37" t="s">
        <v>111</v>
      </c>
      <c r="M7" s="37" t="s">
        <v>112</v>
      </c>
      <c r="N7" s="38" t="s">
        <v>113</v>
      </c>
      <c r="O7" s="38" t="s">
        <v>114</v>
      </c>
      <c r="P7" s="38">
        <v>4.01</v>
      </c>
      <c r="Q7" s="38">
        <v>2480</v>
      </c>
      <c r="R7" s="38">
        <v>22970</v>
      </c>
      <c r="S7" s="38">
        <v>206.24</v>
      </c>
      <c r="T7" s="38">
        <v>111.38</v>
      </c>
      <c r="U7" s="38">
        <v>916</v>
      </c>
      <c r="V7" s="38">
        <v>3.92</v>
      </c>
      <c r="W7" s="38">
        <v>233.67</v>
      </c>
      <c r="X7" s="38">
        <v>40.47</v>
      </c>
      <c r="Y7" s="38">
        <v>38.549999999999997</v>
      </c>
      <c r="Z7" s="38">
        <v>44.7</v>
      </c>
      <c r="AA7" s="38">
        <v>51.52</v>
      </c>
      <c r="AB7" s="38">
        <v>56.82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2633.89</v>
      </c>
      <c r="BF7" s="38">
        <v>2657.5</v>
      </c>
      <c r="BG7" s="38">
        <v>3381.05</v>
      </c>
      <c r="BH7" s="38">
        <v>3604.86</v>
      </c>
      <c r="BI7" s="38">
        <v>4247.3599999999997</v>
      </c>
      <c r="BJ7" s="38">
        <v>1462.56</v>
      </c>
      <c r="BK7" s="38">
        <v>1486.62</v>
      </c>
      <c r="BL7" s="38">
        <v>1510.14</v>
      </c>
      <c r="BM7" s="38">
        <v>1595.62</v>
      </c>
      <c r="BN7" s="38">
        <v>1302.33</v>
      </c>
      <c r="BO7" s="38">
        <v>1141.75</v>
      </c>
      <c r="BP7" s="38">
        <v>20.6</v>
      </c>
      <c r="BQ7" s="38">
        <v>19.62</v>
      </c>
      <c r="BR7" s="38">
        <v>22.19</v>
      </c>
      <c r="BS7" s="38">
        <v>26.04</v>
      </c>
      <c r="BT7" s="38">
        <v>27.95</v>
      </c>
      <c r="BU7" s="38">
        <v>32.39</v>
      </c>
      <c r="BV7" s="38">
        <v>24.39</v>
      </c>
      <c r="BW7" s="38">
        <v>22.67</v>
      </c>
      <c r="BX7" s="38">
        <v>37.92</v>
      </c>
      <c r="BY7" s="38">
        <v>40.89</v>
      </c>
      <c r="BZ7" s="38">
        <v>54.93</v>
      </c>
      <c r="CA7" s="38">
        <v>667.43</v>
      </c>
      <c r="CB7" s="38">
        <v>722.37</v>
      </c>
      <c r="CC7" s="38">
        <v>639.79</v>
      </c>
      <c r="CD7" s="38">
        <v>550.26</v>
      </c>
      <c r="CE7" s="38">
        <v>465.76</v>
      </c>
      <c r="CF7" s="38">
        <v>530.83000000000004</v>
      </c>
      <c r="CG7" s="38">
        <v>734.18</v>
      </c>
      <c r="CH7" s="38">
        <v>789.62</v>
      </c>
      <c r="CI7" s="38">
        <v>423.18</v>
      </c>
      <c r="CJ7" s="38">
        <v>383.2</v>
      </c>
      <c r="CK7" s="38">
        <v>292.18</v>
      </c>
      <c r="CL7" s="38">
        <v>46.48</v>
      </c>
      <c r="CM7" s="38">
        <v>44.19</v>
      </c>
      <c r="CN7" s="38">
        <v>44.49</v>
      </c>
      <c r="CO7" s="38">
        <v>45.15</v>
      </c>
      <c r="CP7" s="38">
        <v>41.75</v>
      </c>
      <c r="CQ7" s="38">
        <v>50.49</v>
      </c>
      <c r="CR7" s="38">
        <v>48.36</v>
      </c>
      <c r="CS7" s="38">
        <v>48.7</v>
      </c>
      <c r="CT7" s="38">
        <v>46.9</v>
      </c>
      <c r="CU7" s="38">
        <v>47.95</v>
      </c>
      <c r="CV7" s="38">
        <v>56.91</v>
      </c>
      <c r="CW7" s="38">
        <v>89.7</v>
      </c>
      <c r="CX7" s="38">
        <v>90.58</v>
      </c>
      <c r="CY7" s="38">
        <v>88.69</v>
      </c>
      <c r="CZ7" s="38">
        <v>86.33</v>
      </c>
      <c r="DA7" s="38">
        <v>92.96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0.18</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2019-01-24T06:17:56Z</cp:lastPrinted>
  <dcterms:created xsi:type="dcterms:W3CDTF">2018-12-03T08:46:09Z</dcterms:created>
  <dcterms:modified xsi:type="dcterms:W3CDTF">2019-01-28T04:27:47Z</dcterms:modified>
  <cp:category/>
</cp:coreProperties>
</file>