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30年度\決算統計\02公営企業\15経営比較分析表\04 経営比較分析表（H29年度決算）の分析等について\05_確認済みの分析表\08 竹田市\"/>
    </mc:Choice>
  </mc:AlternateContent>
  <workbookProtection workbookAlgorithmName="SHA-512" workbookHashValue="6KzmjNSvcZYnAZrSpQmfSrDidEkxIopjBzBLtjTZRNOJ/2DjsBNaSYMnsJaLcqZGgf6gCyBDf+1nhmDVufsJkQ==" workbookSaltValue="UAM/BpwQ4H4fNGFJW/Se1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P10" i="4"/>
  <c r="I10" i="4"/>
  <c r="B10" i="4"/>
  <c r="BB8"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<sst xmlns="http://schemas.openxmlformats.org/spreadsheetml/2006/main" count="251" uniqueCount="126">
  <si>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</si>
  <si>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</si>
  <si>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</si>
  <si>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</si>
  <si>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</si>
  <si>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</si>
  <si>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</si>
  <si>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</si>
  <si>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</si>
  <si>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</si>
  <si>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</si>
  <si>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</si>
  <si>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</si>
  <si>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</si>
  <si>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</si>
  <si>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</si>
  <si>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</si>
  <si>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</si>
  <si>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</si>
  <si>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</si>
  <si>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</si>
  <si>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</si>
  <si>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</si>
  <si>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</si>
  <si>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</si>
  <si>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</si>
  <si>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</si>
  <si>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</si>
  <si>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</si>
  <si>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</si>
  <si>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</si>
  <si>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</si>
  <si>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</si>
  <si>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</si>
  <si>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</si>
  <si>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</si>
  <si>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</si>
  <si>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</si>
  <si>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</si>
  <si>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</si>
  <si>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</si>
  <si>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</si>
  <si>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</si>
  <si>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</si>
  <si>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</si>
  <si>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</si>
  <si>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</si>
  <si>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</si>
  <si>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</si>
  <si>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</si>
  <si>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</si>
  <si>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</si>
  <si>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</si>
  <si>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</si>
  <si>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</si>
  <si>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</si>
  <si>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</si>
  <si>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</si>
  <si>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</si>
  <si>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</si>
  <si>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</si>
  <si>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</si>
  <si>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</si>
  <si>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</si>
  <si>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</si>
  <si>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</si>
  <si>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</si>
  <si>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</si>
  <si>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</si>
  <si>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</si>
  <si>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</si>
  <si>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</si>
  <si>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</si>
  <si>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</si>
  <si>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</si>
  <si>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</si>
  <si>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</si>
  <si>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</si>
  <si>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</si>
  <si>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</si>
  <si>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</si>
  <si>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</si>
  <si>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</si>
  <si>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</si>
  <si>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</si>
  <si>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</si>
  <si>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</si>
  <si>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</si>
  <si>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</si>
  <si>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</si>
  <si>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</si>
  <si>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</si>
  <si>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</si>
  <si>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</si>
  <si>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</si>
  <si>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</si>
  <si>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</si>
  <si>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</si>
  <si>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</si>
  <si>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</si>
  <si>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</si>
  <si>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</si>
  <si>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</si>
  <si>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</si>
  <si>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</si>
  <si>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</si>
  <si>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</si>
  <si>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</si>
  <si>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</si>
  <si>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</si>
  <si>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</si>
  <si>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</si>
  <si>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</si>
  <si>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</si>
  <si>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</si>
  <si>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</si>
  <si>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</si>
  <si>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</si>
  <si>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</si>
  <si>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</si>
  <si>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</si>
  <si>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</si>
  <si>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</si>
  <si>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年度から、市町村設置型浄化槽の整備を進めており、毎年70基程度の浄化槽が設置されています。設置から10年程度が経過した浄化槽のブロアー等の修理費用が増加してきており、今後も維持管理にかかる費用が年々増加していくことが予想されます。</t>
    <phoneticPr fontId="4"/>
  </si>
  <si>
    <r>
      <rPr>
        <sz val="11"/>
        <rFont val="ＭＳ ゴシック"/>
        <family val="3"/>
        <charset val="128"/>
      </rPr>
      <t>①『収益的収支比率』：100％を超えている状況です。維持管理費の大半は使用料収入で賄えています。
④『企業債残高』：ほぼ横ばいで推移していますが、設置基数の増加で事業規模が増加しているため、指標としては年々低くなってきています。</t>
    </r>
    <r>
      <rPr>
        <sz val="11"/>
        <color rgb="FFFF0000"/>
        <rFont val="ＭＳ ゴシック"/>
        <family val="3"/>
        <charset val="128"/>
      </rPr>
      <t xml:space="preserve">
</t>
    </r>
    <r>
      <rPr>
        <sz val="11"/>
        <rFont val="ＭＳ ゴシック"/>
        <family val="3"/>
        <charset val="128"/>
      </rPr>
      <t>⑤『経費回収率』：類似団体平均よりは高いものの、100％を下回っていることから料金水準引き上げの検討が必要です。</t>
    </r>
    <r>
      <rPr>
        <sz val="11"/>
        <color rgb="FFFF0000"/>
        <rFont val="ＭＳ ゴシック"/>
        <family val="3"/>
        <charset val="128"/>
      </rPr>
      <t xml:space="preserve">
</t>
    </r>
    <r>
      <rPr>
        <sz val="11"/>
        <rFont val="ＭＳ ゴシック"/>
        <family val="3"/>
        <charset val="128"/>
      </rPr>
      <t>⑥『汚水処理原価』：類似団体平均に比べ高い水準です。類似団体より汚水処理にかかる委託費と資本費が高いことが原因ではないかと考えられます。浄化槽の設置数が増加した分、使用料収入も増加しましたが、支払消費税も増加し、結果として原価が上がったものと考えられます。</t>
    </r>
    <r>
      <rPr>
        <sz val="11"/>
        <color rgb="FFFF0000"/>
        <rFont val="ＭＳ ゴシック"/>
        <family val="3"/>
        <charset val="128"/>
      </rPr>
      <t xml:space="preserve">
</t>
    </r>
    <r>
      <rPr>
        <sz val="11"/>
        <rFont val="ＭＳ ゴシック"/>
        <family val="3"/>
        <charset val="128"/>
      </rPr>
      <t>⑦『施設利用率』：平均処理能力と現在処理能力が同等のため、100％を保持しています。</t>
    </r>
    <r>
      <rPr>
        <sz val="11"/>
        <color rgb="FFFF0000"/>
        <rFont val="ＭＳ ゴシック"/>
        <family val="3"/>
        <charset val="128"/>
      </rPr>
      <t xml:space="preserve">
</t>
    </r>
    <r>
      <rPr>
        <sz val="11"/>
        <rFont val="ＭＳ ゴシック"/>
        <family val="3"/>
        <charset val="128"/>
      </rPr>
      <t>⑧『水洗化率』：基本的に100%ですが、年度内に浄化槽を設置しているが、基準日である3月31日までに供用開始ができないところがあるため率が100％となっていません。</t>
    </r>
    <rPh sb="21" eb="23">
      <t>ジョウキョウ</t>
    </rPh>
    <rPh sb="166" eb="168">
      <t>ヒツヨウ</t>
    </rPh>
    <rPh sb="193" eb="195">
      <t>スイジュン</t>
    </rPh>
    <rPh sb="233" eb="234">
      <t>カンガ</t>
    </rPh>
    <rPh sb="286" eb="287">
      <t>ア</t>
    </rPh>
    <rPh sb="293" eb="294">
      <t>カンガ</t>
    </rPh>
    <phoneticPr fontId="4"/>
  </si>
  <si>
    <t>設置から10年以上経過した浄化槽に係る維持費等が増加していくことで、維持管理コストが増加していく懸念があります。平成28年度策定の経営戦略を元に、事業の見直し等を含めて抜本的な改革を検討していく必要があります。</t>
    <rPh sb="76" eb="78">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</si>
</sst>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C5-46AC-8B9B-A0E51C7A88F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C5-46AC-8B9B-A0E51C7A88F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105.57</c:v>
                </c:pt>
                <c:pt idx="1">
                  <c:v>106.01</c:v>
                </c:pt>
                <c:pt idx="2">
                  <c:v>106.07</c:v>
                </c:pt>
                <c:pt idx="3">
                  <c:v>107.97</c:v>
                </c:pt>
                <c:pt idx="4">
                  <c:v>107.45</c:v>
                </c:pt>
              </c:numCache>
            </c:numRef>
          </c:val>
          <c:extLst>
            <c:ext xmlns:c16="http://schemas.microsoft.com/office/drawing/2014/chart" uri="{C3380CC4-5D6E-409C-BE32-E72D297353CC}">
              <c16:uniqueId val="{00000000-077E-4D48-868A-4942319DDD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7E-4D48-868A-4942319DDD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E3-41F5-8F1B-BF26D95EE8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E3-41F5-8F1B-BF26D95EE8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2D-4CE6-ACBA-A9CFB1545ED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2D-4CE6-ACBA-A9CFB1545ED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48-4328-A698-1127199C313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48-4328-A698-1127199C313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6-429B-909E-E11BE2869E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6-429B-909E-E11BE2869E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153.15</c:v>
                </c:pt>
                <c:pt idx="1">
                  <c:v>126.34</c:v>
                </c:pt>
                <c:pt idx="2">
                  <c:v>103.09</c:v>
                </c:pt>
                <c:pt idx="3">
                  <c:v>83.71</c:v>
                </c:pt>
                <c:pt idx="4">
                  <c:v>79.27</c:v>
                </c:pt>
              </c:numCache>
            </c:numRef>
          </c:val>
          <c:extLst>
            <c:ext xmlns:c16="http://schemas.microsoft.com/office/drawing/2014/chart" uri="{C3380CC4-5D6E-409C-BE32-E72D297353CC}">
              <c16:uniqueId val="{00000000-1C2F-48CD-AA0C-3EB44278872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c:ext xmlns:c16="http://schemas.microsoft.com/office/drawing/2014/chart" uri="{C3380CC4-5D6E-409C-BE32-E72D297353CC}">
              <c16:uniqueId val="{00000001-1C2F-48CD-AA0C-3EB44278872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85.58</c:v>
                </c:pt>
                <c:pt idx="1">
                  <c:v>87.64</c:v>
                </c:pt>
                <c:pt idx="2">
                  <c:v>86.46</c:v>
                </c:pt>
                <c:pt idx="3">
                  <c:v>82.04</c:v>
                </c:pt>
                <c:pt idx="4">
                  <c:v>86.75</c:v>
                </c:pt>
              </c:numCache>
            </c:numRef>
          </c:val>
          <c:extLst>
            <c:ext xmlns:c16="http://schemas.microsoft.com/office/drawing/2014/chart" uri="{C3380CC4-5D6E-409C-BE32-E72D297353CC}">
              <c16:uniqueId val="{00000000-C896-40EF-9D46-DF1762F76A9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c:ext xmlns:c16="http://schemas.microsoft.com/office/drawing/2014/chart" uri="{C3380CC4-5D6E-409C-BE32-E72D297353CC}">
              <c16:uniqueId val="{00000001-C896-40EF-9D46-DF1762F76A9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348.9</c:v>
                </c:pt>
                <c:pt idx="1">
                  <c:v>370.14</c:v>
                </c:pt>
                <c:pt idx="2">
                  <c:v>389.52</c:v>
                </c:pt>
                <c:pt idx="3">
                  <c:v>429.37</c:v>
                </c:pt>
                <c:pt idx="4">
                  <c:v>423.7</c:v>
                </c:pt>
              </c:numCache>
            </c:numRef>
          </c:val>
          <c:extLst>
            <c:ext xmlns:c16="http://schemas.microsoft.com/office/drawing/2014/chart" uri="{C3380CC4-5D6E-409C-BE32-E72D297353CC}">
              <c16:uniqueId val="{00000000-1926-42C5-B588-02313B7CBCA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c:ext xmlns:c16="http://schemas.microsoft.com/office/drawing/2014/chart" uri="{C3380CC4-5D6E-409C-BE32-E72D297353CC}">
              <c16:uniqueId val="{00000001-1926-42C5-B588-02313B7CBCA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E85-4559-BC40-5A3D55EE92F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c:ext xmlns:c16="http://schemas.microsoft.com/office/drawing/2014/chart" uri="{C3380CC4-5D6E-409C-BE32-E72D297353CC}">
              <c16:uniqueId val="{00000001-3E85-4559-BC40-5A3D55EE92F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99.03</c:v>
                </c:pt>
                <c:pt idx="1">
                  <c:v>98.44</c:v>
                </c:pt>
                <c:pt idx="2">
                  <c:v>98.97</c:v>
                </c:pt>
                <c:pt idx="3">
                  <c:v>99.58</c:v>
                </c:pt>
                <c:pt idx="4">
                  <c:v>98.94</c:v>
                </c:pt>
              </c:numCache>
            </c:numRef>
          </c:val>
          <c:extLst>
            <c:ext xmlns:c16="http://schemas.microsoft.com/office/drawing/2014/chart" uri="{C3380CC4-5D6E-409C-BE32-E72D297353CC}">
              <c16:uniqueId val="{00000000-F9F4-4E65-B8E8-DB74E112A52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c:ext xmlns:c16="http://schemas.microsoft.com/office/drawing/2014/chart" uri="{C3380CC4-5D6E-409C-BE32-E72D297353CC}">
              <c16:uniqueId val="{00000001-F9F4-4E65-B8E8-DB74E112A52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竹田市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22421</v>
      </c>
      <c r="AM8" s="49"/>
      <c r="AN8" s="49"/>
      <c r="AO8" s="49"/>
      <c r="AP8" s="49"/>
      <c r="AQ8" s="49"/>
      <c r="AR8" s="49"/>
      <c r="AS8" s="49"/>
      <c r="AT8" s="44">
        <f>データ!T6</f>
        <v>477.53</v>
      </c>
      <c r="AU8" s="44"/>
      <c r="AV8" s="44"/>
      <c r="AW8" s="44"/>
      <c r="AX8" s="44"/>
      <c r="AY8" s="44"/>
      <c r="AZ8" s="44"/>
      <c r="BA8" s="44"/>
      <c r="BB8" s="44">
        <f>データ!U6</f>
        <v>46.95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14.82</v>
      </c>
      <c r="Q10" s="44"/>
      <c r="R10" s="44"/>
      <c r="S10" s="44"/>
      <c r="T10" s="44"/>
      <c r="U10" s="44"/>
      <c r="V10" s="44"/>
      <c r="W10" s="44">
        <f>データ!Q6</f>
        <v>100</v>
      </c>
      <c r="X10" s="44"/>
      <c r="Y10" s="44"/>
      <c r="Z10" s="44"/>
      <c r="AA10" s="44"/>
      <c r="AB10" s="44"/>
      <c r="AC10" s="44"/>
      <c r="AD10" s="49">
        <f>データ!R6</f>
        <v>4006</v>
      </c>
      <c r="AE10" s="49"/>
      <c r="AF10" s="49"/>
      <c r="AG10" s="49"/>
      <c r="AH10" s="49"/>
      <c r="AI10" s="49"/>
      <c r="AJ10" s="49"/>
      <c r="AK10" s="2"/>
      <c r="AL10" s="49">
        <f>データ!V6</f>
        <v>3291</v>
      </c>
      <c r="AM10" s="49"/>
      <c r="AN10" s="49"/>
      <c r="AO10" s="49"/>
      <c r="AP10" s="49"/>
      <c r="AQ10" s="49"/>
      <c r="AR10" s="49"/>
      <c r="AS10" s="49"/>
      <c r="AT10" s="44">
        <f>データ!W6</f>
        <v>0.38</v>
      </c>
      <c r="AU10" s="44"/>
      <c r="AV10" s="44"/>
      <c r="AW10" s="44"/>
      <c r="AX10" s="44"/>
      <c r="AY10" s="44"/>
      <c r="AZ10" s="44"/>
      <c r="BA10" s="44"/>
      <c r="BB10" s="44">
        <f>データ!X6</f>
        <v>8660.5300000000007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69"/>
      <c r="BN33" s="69"/>
      <c r="BO33" s="69"/>
      <c r="BP33" s="69"/>
      <c r="BQ33" s="69"/>
      <c r="BR33" s="69"/>
      <c r="BS33" s="69"/>
      <c r="BT33" s="69"/>
      <c r="BU33" s="69"/>
      <c r="BV33" s="69"/>
      <c r="BW33" s="69"/>
      <c r="BX33" s="69"/>
      <c r="BY33" s="69"/>
      <c r="BZ33" s="70"/>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71"/>
      <c r="BM34" s="69"/>
      <c r="BN34" s="69"/>
      <c r="BO34" s="69"/>
      <c r="BP34" s="69"/>
      <c r="BQ34" s="69"/>
      <c r="BR34" s="69"/>
      <c r="BS34" s="69"/>
      <c r="BT34" s="69"/>
      <c r="BU34" s="69"/>
      <c r="BV34" s="69"/>
      <c r="BW34" s="69"/>
      <c r="BX34" s="69"/>
      <c r="BY34" s="69"/>
      <c r="BZ34" s="70"/>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71"/>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123</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6"/>
      <c r="BM60" s="77"/>
      <c r="BN60" s="77"/>
      <c r="BO60" s="77"/>
      <c r="BP60" s="77"/>
      <c r="BQ60" s="77"/>
      <c r="BR60" s="77"/>
      <c r="BS60" s="77"/>
      <c r="BT60" s="77"/>
      <c r="BU60" s="77"/>
      <c r="BV60" s="77"/>
      <c r="BW60" s="77"/>
      <c r="BX60" s="77"/>
      <c r="BY60" s="77"/>
      <c r="BZ60" s="78"/>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6" t="s">
        <v>125</v>
      </c>
      <c r="BM66" s="77"/>
      <c r="BN66" s="77"/>
      <c r="BO66" s="77"/>
      <c r="BP66" s="77"/>
      <c r="BQ66" s="77"/>
      <c r="BR66" s="77"/>
      <c r="BS66" s="77"/>
      <c r="BT66" s="77"/>
      <c r="BU66" s="77"/>
      <c r="BV66" s="77"/>
      <c r="BW66" s="77"/>
      <c r="BX66" s="77"/>
      <c r="BY66" s="77"/>
      <c r="BZ66" s="7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6"/>
      <c r="BM67" s="77"/>
      <c r="BN67" s="77"/>
      <c r="BO67" s="77"/>
      <c r="BP67" s="77"/>
      <c r="BQ67" s="77"/>
      <c r="BR67" s="77"/>
      <c r="BS67" s="77"/>
      <c r="BT67" s="77"/>
      <c r="BU67" s="77"/>
      <c r="BV67" s="77"/>
      <c r="BW67" s="77"/>
      <c r="BX67" s="77"/>
      <c r="BY67" s="77"/>
      <c r="BZ67" s="7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6"/>
      <c r="BM68" s="77"/>
      <c r="BN68" s="77"/>
      <c r="BO68" s="77"/>
      <c r="BP68" s="77"/>
      <c r="BQ68" s="77"/>
      <c r="BR68" s="77"/>
      <c r="BS68" s="77"/>
      <c r="BT68" s="77"/>
      <c r="BU68" s="77"/>
      <c r="BV68" s="77"/>
      <c r="BW68" s="77"/>
      <c r="BX68" s="77"/>
      <c r="BY68" s="77"/>
      <c r="BZ68" s="7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6"/>
      <c r="BM69" s="77"/>
      <c r="BN69" s="77"/>
      <c r="BO69" s="77"/>
      <c r="BP69" s="77"/>
      <c r="BQ69" s="77"/>
      <c r="BR69" s="77"/>
      <c r="BS69" s="77"/>
      <c r="BT69" s="77"/>
      <c r="BU69" s="77"/>
      <c r="BV69" s="77"/>
      <c r="BW69" s="77"/>
      <c r="BX69" s="77"/>
      <c r="BY69" s="77"/>
      <c r="BZ69" s="7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6"/>
      <c r="BM70" s="77"/>
      <c r="BN70" s="77"/>
      <c r="BO70" s="77"/>
      <c r="BP70" s="77"/>
      <c r="BQ70" s="77"/>
      <c r="BR70" s="77"/>
      <c r="BS70" s="77"/>
      <c r="BT70" s="77"/>
      <c r="BU70" s="77"/>
      <c r="BV70" s="77"/>
      <c r="BW70" s="77"/>
      <c r="BX70" s="77"/>
      <c r="BY70" s="77"/>
      <c r="BZ70" s="7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6"/>
      <c r="BM71" s="77"/>
      <c r="BN71" s="77"/>
      <c r="BO71" s="77"/>
      <c r="BP71" s="77"/>
      <c r="BQ71" s="77"/>
      <c r="BR71" s="77"/>
      <c r="BS71" s="77"/>
      <c r="BT71" s="77"/>
      <c r="BU71" s="77"/>
      <c r="BV71" s="77"/>
      <c r="BW71" s="77"/>
      <c r="BX71" s="77"/>
      <c r="BY71" s="77"/>
      <c r="BZ71" s="7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6"/>
      <c r="BM72" s="77"/>
      <c r="BN72" s="77"/>
      <c r="BO72" s="77"/>
      <c r="BP72" s="77"/>
      <c r="BQ72" s="77"/>
      <c r="BR72" s="77"/>
      <c r="BS72" s="77"/>
      <c r="BT72" s="77"/>
      <c r="BU72" s="77"/>
      <c r="BV72" s="77"/>
      <c r="BW72" s="77"/>
      <c r="BX72" s="77"/>
      <c r="BY72" s="77"/>
      <c r="BZ72" s="7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6"/>
      <c r="BM73" s="77"/>
      <c r="BN73" s="77"/>
      <c r="BO73" s="77"/>
      <c r="BP73" s="77"/>
      <c r="BQ73" s="77"/>
      <c r="BR73" s="77"/>
      <c r="BS73" s="77"/>
      <c r="BT73" s="77"/>
      <c r="BU73" s="77"/>
      <c r="BV73" s="77"/>
      <c r="BW73" s="77"/>
      <c r="BX73" s="77"/>
      <c r="BY73" s="77"/>
      <c r="BZ73" s="7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6"/>
      <c r="BM74" s="77"/>
      <c r="BN74" s="77"/>
      <c r="BO74" s="77"/>
      <c r="BP74" s="77"/>
      <c r="BQ74" s="77"/>
      <c r="BR74" s="77"/>
      <c r="BS74" s="77"/>
      <c r="BT74" s="77"/>
      <c r="BU74" s="77"/>
      <c r="BV74" s="77"/>
      <c r="BW74" s="77"/>
      <c r="BX74" s="77"/>
      <c r="BY74" s="77"/>
      <c r="BZ74" s="7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6"/>
      <c r="BM75" s="77"/>
      <c r="BN75" s="77"/>
      <c r="BO75" s="77"/>
      <c r="BP75" s="77"/>
      <c r="BQ75" s="77"/>
      <c r="BR75" s="77"/>
      <c r="BS75" s="77"/>
      <c r="BT75" s="77"/>
      <c r="BU75" s="77"/>
      <c r="BV75" s="77"/>
      <c r="BW75" s="77"/>
      <c r="BX75" s="77"/>
      <c r="BY75" s="77"/>
      <c r="BZ75" s="7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6"/>
      <c r="BM76" s="77"/>
      <c r="BN76" s="77"/>
      <c r="BO76" s="77"/>
      <c r="BP76" s="77"/>
      <c r="BQ76" s="77"/>
      <c r="BR76" s="77"/>
      <c r="BS76" s="77"/>
      <c r="BT76" s="77"/>
      <c r="BU76" s="77"/>
      <c r="BV76" s="77"/>
      <c r="BW76" s="77"/>
      <c r="BX76" s="77"/>
      <c r="BY76" s="77"/>
      <c r="BZ76" s="7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6"/>
      <c r="BM77" s="77"/>
      <c r="BN77" s="77"/>
      <c r="BO77" s="77"/>
      <c r="BP77" s="77"/>
      <c r="BQ77" s="77"/>
      <c r="BR77" s="77"/>
      <c r="BS77" s="77"/>
      <c r="BT77" s="77"/>
      <c r="BU77" s="77"/>
      <c r="BV77" s="77"/>
      <c r="BW77" s="77"/>
      <c r="BX77" s="77"/>
      <c r="BY77" s="77"/>
      <c r="BZ77" s="7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6"/>
      <c r="BM78" s="77"/>
      <c r="BN78" s="77"/>
      <c r="BO78" s="77"/>
      <c r="BP78" s="77"/>
      <c r="BQ78" s="77"/>
      <c r="BR78" s="77"/>
      <c r="BS78" s="77"/>
      <c r="BT78" s="77"/>
      <c r="BU78" s="77"/>
      <c r="BV78" s="77"/>
      <c r="BW78" s="77"/>
      <c r="BX78" s="77"/>
      <c r="BY78" s="77"/>
      <c r="BZ78" s="78"/>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6"/>
      <c r="BM79" s="77"/>
      <c r="BN79" s="77"/>
      <c r="BO79" s="77"/>
      <c r="BP79" s="77"/>
      <c r="BQ79" s="77"/>
      <c r="BR79" s="77"/>
      <c r="BS79" s="77"/>
      <c r="BT79" s="77"/>
      <c r="BU79" s="77"/>
      <c r="BV79" s="77"/>
      <c r="BW79" s="77"/>
      <c r="BX79" s="77"/>
      <c r="BY79" s="77"/>
      <c r="BZ79" s="78"/>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6"/>
      <c r="BM80" s="77"/>
      <c r="BN80" s="77"/>
      <c r="BO80" s="77"/>
      <c r="BP80" s="77"/>
      <c r="BQ80" s="77"/>
      <c r="BR80" s="77"/>
      <c r="BS80" s="77"/>
      <c r="BT80" s="77"/>
      <c r="BU80" s="77"/>
      <c r="BV80" s="77"/>
      <c r="BW80" s="77"/>
      <c r="BX80" s="77"/>
      <c r="BY80" s="77"/>
      <c r="BZ80" s="7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6"/>
      <c r="BM81" s="77"/>
      <c r="BN81" s="77"/>
      <c r="BO81" s="77"/>
      <c r="BP81" s="77"/>
      <c r="BQ81" s="77"/>
      <c r="BR81" s="77"/>
      <c r="BS81" s="77"/>
      <c r="BT81" s="77"/>
      <c r="BU81" s="77"/>
      <c r="BV81" s="77"/>
      <c r="BW81" s="77"/>
      <c r="BX81" s="77"/>
      <c r="BY81" s="77"/>
      <c r="BZ81" s="7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L6cEm5Ik50Wkhi3abBYED8FJyOYvG+WsIeE2hwzJZgwK8NvR8AD2a6GvAmi+OBbIbJhOQQYFlnPzJOT3Y85J+w==" saltValue="wtV9oYcssKrQKG1RBONMz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7" t="s">
        <v>69</v>
      </c>
      <c r="B4" s="29"/>
      <c r="C4" s="29"/>
      <c r="D4" s="29"/>
      <c r="E4" s="29"/>
      <c r="F4" s="29"/>
      <c r="G4" s="29"/>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442089</v>
      </c>
      <c r="D6" s="32">
        <f t="shared" si="3"/>
        <v>47</v>
      </c>
      <c r="E6" s="32">
        <f t="shared" si="3"/>
        <v>18</v>
      </c>
      <c r="F6" s="32">
        <f t="shared" si="3"/>
        <v>0</v>
      </c>
      <c r="G6" s="32">
        <f t="shared" si="3"/>
        <v>0</v>
      </c>
      <c r="H6" s="32" t="str">
        <f t="shared" si="3"/>
        <v>大分県　竹田市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14.82</v>
      </c>
      <c r="Q6" s="33">
        <f t="shared" si="3"/>
        <v>100</v>
      </c>
      <c r="R6" s="33">
        <f t="shared" si="3"/>
        <v>4006</v>
      </c>
      <c r="S6" s="33">
        <f t="shared" si="3"/>
        <v>22421</v>
      </c>
      <c r="T6" s="33">
        <f t="shared" si="3"/>
        <v>477.53</v>
      </c>
      <c r="U6" s="33">
        <f t="shared" si="3"/>
        <v>46.95</v>
      </c>
      <c r="V6" s="33">
        <f t="shared" si="3"/>
        <v>3291</v>
      </c>
      <c r="W6" s="33">
        <f t="shared" si="3"/>
        <v>0.38</v>
      </c>
      <c r="X6" s="33">
        <f t="shared" si="3"/>
        <v>8660.5300000000007</v>
      </c>
      <c r="Y6" s="34">
        <f>IF(Y7="",NA(),Y7)</f>
        <v>105.57</v>
      </c>
      <c r="Z6" s="34">
        <f t="shared" ref="Z6:AH6" si="4">IF(Z7="",NA(),Z7)</f>
        <v>106.01</v>
      </c>
      <c r="AA6" s="34">
        <f t="shared" si="4"/>
        <v>106.07</v>
      </c>
      <c r="AB6" s="34">
        <f t="shared" si="4"/>
        <v>107.97</v>
      </c>
      <c r="AC6" s="34">
        <f t="shared" si="4"/>
        <v>107.45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153.15</v>
      </c>
      <c r="BG6" s="34">
        <f t="shared" ref="BG6:BO6" si="7">IF(BG7="",NA(),BG7)</f>
        <v>126.34</v>
      </c>
      <c r="BH6" s="34">
        <f t="shared" si="7"/>
        <v>103.09</v>
      </c>
      <c r="BI6" s="34">
        <f t="shared" si="7"/>
        <v>83.71</v>
      </c>
      <c r="BJ6" s="34">
        <f t="shared" si="7"/>
        <v>79.27</v>
      </c>
      <c r="BK6" s="34">
        <f t="shared" si="7"/>
        <v>446.63</v>
      </c>
      <c r="BL6" s="34">
        <f t="shared" si="7"/>
        <v>416.91</v>
      </c>
      <c r="BM6" s="34">
        <f t="shared" si="7"/>
        <v>392.19</v>
      </c>
      <c r="BN6" s="34">
        <f t="shared" si="7"/>
        <v>413.5</v>
      </c>
      <c r="BO6" s="34">
        <f t="shared" si="7"/>
        <v>407.42</v>
      </c>
      <c r="BP6" s="33" t="str">
        <f>IF(BP7="","",IF(BP7="-","【-】","【"&amp;SUBSTITUTE(TEXT(BP7,"#,##0.00"),"-","△")&amp;"】"))</f>
        <v>【329.28】</v>
      </c>
      <c r="BQ6" s="34">
        <f>IF(BQ7="",NA(),BQ7)</f>
        <v>85.58</v>
      </c>
      <c r="BR6" s="34">
        <f t="shared" ref="BR6:BZ6" si="8">IF(BR7="",NA(),BR7)</f>
        <v>87.64</v>
      </c>
      <c r="BS6" s="34">
        <f t="shared" si="8"/>
        <v>86.46</v>
      </c>
      <c r="BT6" s="34">
        <f t="shared" si="8"/>
        <v>82.04</v>
      </c>
      <c r="BU6" s="34">
        <f t="shared" si="8"/>
        <v>86.75</v>
      </c>
      <c r="BV6" s="34">
        <f t="shared" si="8"/>
        <v>58.53</v>
      </c>
      <c r="BW6" s="34">
        <f t="shared" si="8"/>
        <v>57.93</v>
      </c>
      <c r="BX6" s="34">
        <f t="shared" si="8"/>
        <v>57.03</v>
      </c>
      <c r="BY6" s="34">
        <f t="shared" si="8"/>
        <v>55.84</v>
      </c>
      <c r="BZ6" s="34">
        <f t="shared" si="8"/>
        <v>57.08</v>
      </c>
      <c r="CA6" s="33" t="str">
        <f>IF(CA7="","",IF(CA7="-","【-】","【"&amp;SUBSTITUTE(TEXT(CA7,"#,##0.00"),"-","△")&amp;"】"))</f>
        <v>【60.55】</v>
      </c>
      <c r="CB6" s="34">
        <f>IF(CB7="",NA(),CB7)</f>
        <v>348.9</v>
      </c>
      <c r="CC6" s="34">
        <f t="shared" ref="CC6:CK6" si="9">IF(CC7="",NA(),CC7)</f>
        <v>370.14</v>
      </c>
      <c r="CD6" s="34">
        <f t="shared" si="9"/>
        <v>389.52</v>
      </c>
      <c r="CE6" s="34">
        <f t="shared" si="9"/>
        <v>429.37</v>
      </c>
      <c r="CF6" s="34">
        <f t="shared" si="9"/>
        <v>423.7</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100</v>
      </c>
      <c r="CR6" s="34">
        <f t="shared" si="10"/>
        <v>58.06</v>
      </c>
      <c r="CS6" s="34">
        <f t="shared" si="10"/>
        <v>59.08</v>
      </c>
      <c r="CT6" s="34">
        <f t="shared" si="10"/>
        <v>58.25</v>
      </c>
      <c r="CU6" s="34">
        <f t="shared" si="10"/>
        <v>61.55</v>
      </c>
      <c r="CV6" s="34">
        <f t="shared" si="10"/>
        <v>57.22</v>
      </c>
      <c r="CW6" s="33" t="str">
        <f>IF(CW7="","",IF(CW7="-","【-】","【"&amp;SUBSTITUTE(TEXT(CW7,"#,##0.00"),"-","△")&amp;"】"))</f>
        <v>【59.35】</v>
      </c>
      <c r="CX6" s="34">
        <f>IF(CX7="",NA(),CX7)</f>
        <v>99.03</v>
      </c>
      <c r="CY6" s="34">
        <f t="shared" ref="CY6:DG6" si="11">IF(CY7="",NA(),CY7)</f>
        <v>98.44</v>
      </c>
      <c r="CZ6" s="34">
        <f t="shared" si="11"/>
        <v>98.97</v>
      </c>
      <c r="DA6" s="34">
        <f t="shared" si="11"/>
        <v>99.58</v>
      </c>
      <c r="DB6" s="34">
        <f t="shared" si="11"/>
        <v>98.94</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442089</v>
      </c>
      <c r="D7" s="36">
        <v>47</v>
      </c>
      <c r="E7" s="36">
        <v>18</v>
      </c>
      <c r="F7" s="36">
        <v>0</v>
      </c>
      <c r="G7" s="36">
        <v>0</v>
      </c>
      <c r="H7" s="36" t="s">
        <v>110</v>
      </c>
      <c r="I7" s="36" t="s">
        <v>111</v>
      </c>
      <c r="J7" s="36" t="s">
        <v>112</v>
      </c>
      <c r="K7" s="36" t="s">
        <v>113</v>
      </c>
      <c r="L7" s="36" t="s">
        <v>114</v>
      </c>
      <c r="M7" s="36" t="s">
        <v>115</v>
      </c>
      <c r="N7" s="37" t="s">
        <v>116</v>
      </c>
      <c r="O7" s="37" t="s">
        <v>117</v>
      </c>
      <c r="P7" s="37">
        <v>14.82</v>
      </c>
      <c r="Q7" s="37">
        <v>100</v>
      </c>
      <c r="R7" s="37">
        <v>4006</v>
      </c>
      <c r="S7" s="37">
        <v>22421</v>
      </c>
      <c r="T7" s="37">
        <v>477.53</v>
      </c>
      <c r="U7" s="37">
        <v>46.95</v>
      </c>
      <c r="V7" s="37">
        <v>3291</v>
      </c>
      <c r="W7" s="37">
        <v>0.38</v>
      </c>
      <c r="X7" s="37">
        <v>8660.5300000000007</v>
      </c>
      <c r="Y7" s="37">
        <v>105.57</v>
      </c>
      <c r="Z7" s="37">
        <v>106.01</v>
      </c>
      <c r="AA7" s="37">
        <v>106.07</v>
      </c>
      <c r="AB7" s="37">
        <v>107.97</v>
      </c>
      <c r="AC7" s="37">
        <v>107.45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153.15</v>
      </c>
      <c r="BG7" s="37">
        <v>126.34</v>
      </c>
      <c r="BH7" s="37">
        <v>103.09</v>
      </c>
      <c r="BI7" s="37">
        <v>83.71</v>
      </c>
      <c r="BJ7" s="37">
        <v>79.27</v>
      </c>
      <c r="BK7" s="37">
        <v>446.63</v>
      </c>
      <c r="BL7" s="37">
        <v>416.91</v>
      </c>
      <c r="BM7" s="37">
        <v>392.19</v>
      </c>
      <c r="BN7" s="37">
        <v>413.5</v>
      </c>
      <c r="BO7" s="37">
        <v>407.42</v>
      </c>
      <c r="BP7" s="37">
        <v>329.28</v>
      </c>
      <c r="BQ7" s="37">
        <v>85.58</v>
      </c>
      <c r="BR7" s="37">
        <v>87.64</v>
      </c>
      <c r="BS7" s="37">
        <v>86.46</v>
      </c>
      <c r="BT7" s="37">
        <v>82.04</v>
      </c>
      <c r="BU7" s="37">
        <v>86.75</v>
      </c>
      <c r="BV7" s="37">
        <v>58.53</v>
      </c>
      <c r="BW7" s="37">
        <v>57.93</v>
      </c>
      <c r="BX7" s="37">
        <v>57.03</v>
      </c>
      <c r="BY7" s="37">
        <v>55.84</v>
      </c>
      <c r="BZ7" s="37">
        <v>57.08</v>
      </c>
      <c r="CA7" s="37">
        <v>60.55</v>
      </c>
      <c r="CB7" s="37">
        <v>348.9</v>
      </c>
      <c r="CC7" s="37">
        <v>370.14</v>
      </c>
      <c r="CD7" s="37">
        <v>389.52</v>
      </c>
      <c r="CE7" s="37">
        <v>429.37</v>
      </c>
      <c r="CF7" s="37">
        <v>423.7</v>
      </c>
      <c r="CG7" s="37">
        <v>266.57</v>
      </c>
      <c r="CH7" s="37">
        <v>276.93</v>
      </c>
      <c r="CI7" s="37">
        <v>283.73</v>
      </c>
      <c r="CJ7" s="37">
        <v>287.57</v>
      </c>
      <c r="CK7" s="37">
        <v>286.86</v>
      </c>
      <c r="CL7" s="37">
        <v>269.12</v>
      </c>
      <c r="CM7" s="37">
        <v>100</v>
      </c>
      <c r="CN7" s="37">
        <v>100</v>
      </c>
      <c r="CO7" s="37">
        <v>100</v>
      </c>
      <c r="CP7" s="37">
        <v>100</v>
      </c>
      <c r="CQ7" s="37">
        <v>100</v>
      </c>
      <c r="CR7" s="37">
        <v>58.06</v>
      </c>
      <c r="CS7" s="37">
        <v>59.08</v>
      </c>
      <c r="CT7" s="37">
        <v>58.25</v>
      </c>
      <c r="CU7" s="37">
        <v>61.55</v>
      </c>
      <c r="CV7" s="37">
        <v>57.22</v>
      </c>
      <c r="CW7" s="37">
        <v>59.35</v>
      </c>
      <c r="CX7" s="37">
        <v>99.03</v>
      </c>
      <c r="CY7" s="37">
        <v>98.44</v>
      </c>
      <c r="CZ7" s="37">
        <v>98.97</v>
      </c>
      <c r="DA7" s="37">
        <v>99.58</v>
      </c>
      <c r="DB7" s="37">
        <v>98.94</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ueno</cp:lastModifiedBy>
  <dcterms:created xsi:type="dcterms:W3CDTF">2018-12-03T09:41:56Z</dcterms:created>
  <dcterms:modified xsi:type="dcterms:W3CDTF">2019-02-12T06:17:23Z</dcterms:modified>
  <cp:category/>
</cp:coreProperties>
</file>