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0_財政係\地方公営企業\H30年度\03各種調査\H31.1.16 公営企業に係る「経営比較分析表」の分析等について\回答\"/>
    </mc:Choice>
  </mc:AlternateContent>
  <workbookProtection workbookAlgorithmName="SHA-512" workbookHashValue="UnziDbrSrdI9T7rgaStGpf1pCHGBOd7SoxA+UkzLLE+NIXIT/9tgbZfqIkGI4wZ8uQpR2qoSXenDRyfHf06IrA==" workbookSaltValue="ChRN1AlwfoUszxryg/PY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<sst xmlns="http://schemas.openxmlformats.org/spreadsheetml/2006/main" count="240" uniqueCount="125">
  <si>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</si>
  <si>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</si>
  <si>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</si>
  <si>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</si>
  <si>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</si>
  <si>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</si>
  <si>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</si>
  <si>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</si>
  <si>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</si>
  <si>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</si>
  <si>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</si>
  <si>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</si>
  <si>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</si>
  <si>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</si>
  <si>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</si>
  <si>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</si>
  <si>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</si>
  <si>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</si>
  <si>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</si>
  <si>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</si>
  <si>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</si>
  <si>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</si>
  <si>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</si>
  <si>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</si>
  <si>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</si>
  <si>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</si>
  <si>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</si>
  <si>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</si>
  <si>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</si>
  <si>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</si>
  <si>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</si>
  <si>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</si>
  <si>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</si>
  <si>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</si>
  <si>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</si>
  <si>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</si>
  <si>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</si>
  <si>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</si>
  <si>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</si>
  <si>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</si>
  <si>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</si>
  <si>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</si>
  <si>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</si>
  <si>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</si>
  <si>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</si>
  <si>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</si>
  <si>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</si>
  <si>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</si>
  <si>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</si>
  <si>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</si>
  <si>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</si>
  <si>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</si>
  <si>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</si>
  <si>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</si>
  <si>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</si>
  <si>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</si>
  <si>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</si>
  <si>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</si>
  <si>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</si>
  <si>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</si>
  <si>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</si>
  <si>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</si>
  <si>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</si>
  <si>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</si>
  <si>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</si>
  <si>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</si>
  <si>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</si>
  <si>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</si>
  <si>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</si>
  <si>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</si>
  <si>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</si>
  <si>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</si>
  <si>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</si>
  <si>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</si>
  <si>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</si>
  <si>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</si>
  <si>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</si>
  <si>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</si>
  <si>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</si>
  <si>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</si>
  <si>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</si>
  <si>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</si>
  <si>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</si>
  <si>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</si>
  <si>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</si>
  <si>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</si>
  <si>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</si>
  <si>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</si>
  <si>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</si>
  <si>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</si>
  <si>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</si>
  <si>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</si>
  <si>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</si>
  <si>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</si>
  <si>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</si>
  <si>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</si>
  <si>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</si>
  <si>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</si>
  <si>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</si>
  <si>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</si>
  <si>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</si>
  <si>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</si>
  <si>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</si>
  <si>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</si>
  <si>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</si>
  <si>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</si>
  <si>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</si>
  <si>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</si>
  <si>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</si>
  <si>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</si>
  <si>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</si>
  <si>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</si>
  <si>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</si>
  <si>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</si>
  <si>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</si>
  <si>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</si>
  <si>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</si>
  <si>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</si>
  <si>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</si>
  <si>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</si>
  <si>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</si>
  <si>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</si>
  <si>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収益的収支比率』：約100％で推移していますが、収益の多くを一般会計からの繰入金に依存しています。平成27、28年度は地方債の繰上償還により、経常費用が増えたことにより収支比率が下がっています。
④『企業債残高対事業規模比率』：企業債については、平成24年度以降新規の借入がないため、企業債残高は年々減少傾向です。償還には一般会計からの繰入金を充てているため、企業債残高対事業規模比率は0％で推移しています。
⑤『経費回収率』：使用料収入に比べ汚水処理費用の方が多いため100％を下回っており、類似団体平均とほぼ同水準です。使用料収入の増加対策としては新規加入者を増やす対策と徴収率の向上対策を図る必要があります。</t>
    </r>
    <r>
      <rPr>
        <sz val="11"/>
        <color rgb="FFFF0000"/>
        <rFont val="ＭＳ ゴシック"/>
        <family val="3"/>
        <charset val="128"/>
      </rPr>
      <t xml:space="preserve">
</t>
    </r>
    <r>
      <rPr>
        <sz val="11"/>
        <rFont val="ＭＳ ゴシック"/>
        <family val="3"/>
        <charset val="128"/>
      </rPr>
      <t>⑥『汚水処理原価』：類似団体平均を上回っている状況です。平成29年度は若干数値が下がっていますが、これは平成28年度に経営戦略の策定業務等があったためと考えられます。大きな修繕の有無によっては、その年度の汚水処理原価が大きく変化することとなります。</t>
    </r>
    <r>
      <rPr>
        <sz val="11"/>
        <color rgb="FFFF0000"/>
        <rFont val="ＭＳ ゴシック"/>
        <family val="3"/>
        <charset val="128"/>
      </rPr>
      <t xml:space="preserve">
</t>
    </r>
    <r>
      <rPr>
        <sz val="11"/>
        <rFont val="ＭＳ ゴシック"/>
        <family val="3"/>
        <charset val="128"/>
      </rPr>
      <t>⑦『施設利用率』：類似団体平均に比べ低い状態です。これは計画処理能力に比べて２施設ともに年間処理水量が少ないためです。
⑧『水洗化率』：ほぼ横ばいで推移しいるものの、類似団体平均よりも低い状況です。新規加入者を増やすことで水洗化率を改善していく必要があります。近年は区域内人口の自然減により、相対的に水洗化率は微増している状況です。</t>
    </r>
    <rPh sb="102" eb="104">
      <t>キギョウ</t>
    </rPh>
    <rPh sb="104" eb="105">
      <t>サイ</t>
    </rPh>
    <rPh sb="105" eb="107">
      <t>ザンダカ</t>
    </rPh>
    <rPh sb="107" eb="108">
      <t>タイ</t>
    </rPh>
    <rPh sb="108" eb="110">
      <t>ジギョウ</t>
    </rPh>
    <rPh sb="110" eb="112">
      <t>キボ</t>
    </rPh>
    <rPh sb="112" eb="114">
      <t>ヒリツ</t>
    </rPh>
    <rPh sb="258" eb="261">
      <t>ドウスイジュン</t>
    </rPh>
    <rPh sb="327" eb="329">
      <t>ウワマワ</t>
    </rPh>
    <rPh sb="333" eb="335">
      <t>ジョウキョウ</t>
    </rPh>
    <rPh sb="369" eb="371">
      <t>ケイエイ</t>
    </rPh>
    <rPh sb="371" eb="373">
      <t>センリャク</t>
    </rPh>
    <rPh sb="374" eb="376">
      <t>サクテイ</t>
    </rPh>
    <rPh sb="376" eb="378">
      <t>ギョウム</t>
    </rPh>
    <rPh sb="378" eb="379">
      <t>トウ</t>
    </rPh>
    <rPh sb="386" eb="387">
      <t>カンガ</t>
    </rPh>
    <phoneticPr fontId="4"/>
  </si>
  <si>
    <t>２つの処理施設を抱えていますが両施設とも、供用開始から15年以上が経過しており、老朽化による修繕費が膨らんできています。</t>
    <phoneticPr fontId="4"/>
  </si>
  <si>
    <t>施設が老朽化してきていることから、平成28年度策定の経営戦略を元に、長寿命化計画を策定した上で、施設の改修、長寿命化工事を行い将来的な維持管理費の削減を図ります。汚水処理にかかる費用については、使用料以外に一般会計からの繰入金で賄われている割合が高い状況であるため、新規加入者を増やすことや料金徴収の向上を図ることで経費回収率を少しでも改善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</si>
</sst>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06-4BF1-AEAE-65DE169B47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c:ext xmlns:c16="http://schemas.microsoft.com/office/drawing/2014/chart" uri="{C3380CC4-5D6E-409C-BE32-E72D297353CC}">
              <c16:uniqueId val="{00000001-F806-4BF1-AEAE-65DE169B47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36.67</c:v>
                </c:pt>
                <c:pt idx="1">
                  <c:v>35.39</c:v>
                </c:pt>
                <c:pt idx="2">
                  <c:v>35.590000000000003</c:v>
                </c:pt>
                <c:pt idx="3">
                  <c:v>34.31</c:v>
                </c:pt>
                <c:pt idx="4">
                  <c:v>29.9</c:v>
                </c:pt>
              </c:numCache>
            </c:numRef>
          </c:val>
          <c:extLst>
            <c:ext xmlns:c16="http://schemas.microsoft.com/office/drawing/2014/chart" uri="{C3380CC4-5D6E-409C-BE32-E72D297353CC}">
              <c16:uniqueId val="{00000000-5D96-46BF-890A-1F2D69D4F7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c:ext xmlns:c16="http://schemas.microsoft.com/office/drawing/2014/chart" uri="{C3380CC4-5D6E-409C-BE32-E72D297353CC}">
              <c16:uniqueId val="{00000001-5D96-46BF-890A-1F2D69D4F7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62.89</c:v>
                </c:pt>
                <c:pt idx="1">
                  <c:v>63.83</c:v>
                </c:pt>
                <c:pt idx="2">
                  <c:v>64.099999999999994</c:v>
                </c:pt>
                <c:pt idx="3">
                  <c:v>63.89</c:v>
                </c:pt>
                <c:pt idx="4">
                  <c:v>63.88</c:v>
                </c:pt>
              </c:numCache>
            </c:numRef>
          </c:val>
          <c:extLst>
            <c:ext xmlns:c16="http://schemas.microsoft.com/office/drawing/2014/chart" uri="{C3380CC4-5D6E-409C-BE32-E72D297353CC}">
              <c16:uniqueId val="{00000000-8E24-464A-A60A-919ED24E18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c:ext xmlns:c16="http://schemas.microsoft.com/office/drawing/2014/chart" uri="{C3380CC4-5D6E-409C-BE32-E72D297353CC}">
              <c16:uniqueId val="{00000001-8E24-464A-A60A-919ED24E18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99.91</c:v>
                </c:pt>
                <c:pt idx="1">
                  <c:v>99.85</c:v>
                </c:pt>
                <c:pt idx="2">
                  <c:v>41.92</c:v>
                </c:pt>
                <c:pt idx="3">
                  <c:v>61.3</c:v>
                </c:pt>
                <c:pt idx="4">
                  <c:v>100.01</c:v>
                </c:pt>
              </c:numCache>
            </c:numRef>
          </c:val>
          <c:extLst>
            <c:ext xmlns:c16="http://schemas.microsoft.com/office/drawing/2014/chart" uri="{C3380CC4-5D6E-409C-BE32-E72D297353CC}">
              <c16:uniqueId val="{00000000-FC07-40EB-B2FE-36070ADE03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07-40EB-B2FE-36070ADE03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73-423F-B699-0EF3A5B212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3-423F-B699-0EF3A5B212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A1-42F1-A15D-756FE1EF74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1-42F1-A15D-756FE1EF74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9A-4B73-A73D-466CC0C39B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9A-4B73-A73D-466CC0C39B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10-4ABE-A75C-DB464E4C1A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10-4ABE-A75C-DB464E4C1A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92-4267-A215-0B13CA6C0F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c:ext xmlns:c16="http://schemas.microsoft.com/office/drawing/2014/chart" uri="{C3380CC4-5D6E-409C-BE32-E72D297353CC}">
              <c16:uniqueId val="{00000001-4092-4267-A215-0B13CA6C0F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68.5</c:v>
                </c:pt>
                <c:pt idx="1">
                  <c:v>51.67</c:v>
                </c:pt>
                <c:pt idx="2">
                  <c:v>63.7</c:v>
                </c:pt>
                <c:pt idx="3">
                  <c:v>56.25</c:v>
                </c:pt>
                <c:pt idx="4">
                  <c:v>58.71</c:v>
                </c:pt>
              </c:numCache>
            </c:numRef>
          </c:val>
          <c:extLst>
            <c:ext xmlns:c16="http://schemas.microsoft.com/office/drawing/2014/chart" uri="{C3380CC4-5D6E-409C-BE32-E72D297353CC}">
              <c16:uniqueId val="{00000000-2454-49F2-8BC3-D5187D5FB7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c:ext xmlns:c16="http://schemas.microsoft.com/office/drawing/2014/chart" uri="{C3380CC4-5D6E-409C-BE32-E72D297353CC}">
              <c16:uniqueId val="{00000001-2454-49F2-8BC3-D5187D5FB7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295.07</c:v>
                </c:pt>
                <c:pt idx="1">
                  <c:v>396.6</c:v>
                </c:pt>
                <c:pt idx="2">
                  <c:v>325.63</c:v>
                </c:pt>
                <c:pt idx="3">
                  <c:v>372.58</c:v>
                </c:pt>
                <c:pt idx="4">
                  <c:v>356.83</c:v>
                </c:pt>
              </c:numCache>
            </c:numRef>
          </c:val>
          <c:extLst>
            <c:ext xmlns:c16="http://schemas.microsoft.com/office/drawing/2014/chart" uri="{C3380CC4-5D6E-409C-BE32-E72D297353CC}">
              <c16:uniqueId val="{00000000-AE01-4C6A-90A7-4F2F2284994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c:ext xmlns:c16="http://schemas.microsoft.com/office/drawing/2014/chart" uri="{C3380CC4-5D6E-409C-BE32-E72D297353CC}">
              <c16:uniqueId val="{00000001-AE01-4C6A-90A7-4F2F2284994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竹田市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22421</v>
      </c>
      <c r="AM8" s="49"/>
      <c r="AN8" s="49"/>
      <c r="AO8" s="49"/>
      <c r="AP8" s="49"/>
      <c r="AQ8" s="49"/>
      <c r="AR8" s="49"/>
      <c r="AS8" s="49"/>
      <c r="AT8" s="44">
        <f>データ!T6</f>
        <v>477.53</v>
      </c>
      <c r="AU8" s="44"/>
      <c r="AV8" s="44"/>
      <c r="AW8" s="44"/>
      <c r="AX8" s="44"/>
      <c r="AY8" s="44"/>
      <c r="AZ8" s="44"/>
      <c r="BA8" s="44"/>
      <c r="BB8" s="44">
        <f>データ!U6</f>
        <v>46.95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8.3000000000000007</v>
      </c>
      <c r="Q10" s="44"/>
      <c r="R10" s="44"/>
      <c r="S10" s="44"/>
      <c r="T10" s="44"/>
      <c r="U10" s="44"/>
      <c r="V10" s="44"/>
      <c r="W10" s="44">
        <f>データ!Q6</f>
        <v>98.29</v>
      </c>
      <c r="X10" s="44"/>
      <c r="Y10" s="44"/>
      <c r="Z10" s="44"/>
      <c r="AA10" s="44"/>
      <c r="AB10" s="44"/>
      <c r="AC10" s="44"/>
      <c r="AD10" s="49">
        <f>データ!R6</f>
        <v>3888</v>
      </c>
      <c r="AE10" s="49"/>
      <c r="AF10" s="49"/>
      <c r="AG10" s="49"/>
      <c r="AH10" s="49"/>
      <c r="AI10" s="49"/>
      <c r="AJ10" s="49"/>
      <c r="AK10" s="2"/>
      <c r="AL10" s="49">
        <f>データ!V6</f>
        <v>1844</v>
      </c>
      <c r="AM10" s="49"/>
      <c r="AN10" s="49"/>
      <c r="AO10" s="49"/>
      <c r="AP10" s="49"/>
      <c r="AQ10" s="49"/>
      <c r="AR10" s="49"/>
      <c r="AS10" s="49"/>
      <c r="AT10" s="44">
        <f>データ!W6</f>
        <v>0.75</v>
      </c>
      <c r="AU10" s="44"/>
      <c r="AV10" s="44"/>
      <c r="AW10" s="44"/>
      <c r="AX10" s="44"/>
      <c r="AY10" s="44"/>
      <c r="AZ10" s="44"/>
      <c r="BA10" s="44"/>
      <c r="BB10" s="44">
        <f>データ!X6</f>
        <v>2458.67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123</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4"/>
      <c r="BM60" s="85"/>
      <c r="BN60" s="85"/>
      <c r="BO60" s="85"/>
      <c r="BP60" s="85"/>
      <c r="BQ60" s="85"/>
      <c r="BR60" s="85"/>
      <c r="BS60" s="85"/>
      <c r="BT60" s="85"/>
      <c r="BU60" s="85"/>
      <c r="BV60" s="85"/>
      <c r="BW60" s="85"/>
      <c r="BX60" s="85"/>
      <c r="BY60" s="85"/>
      <c r="BZ60" s="86"/>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124</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8hCPCvUHR1J/9zB/H+05YKv87pG5fG9k+xe5a83HUKQI8yq9QYyIaRETOu7M7kBdwXds+GQIaRPzh8qdGwpeTQ==" saltValue="OyXIeWt0+7RejFI27KSR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68</v>
      </c>
      <c r="B4" s="29"/>
      <c r="C4" s="29"/>
      <c r="D4" s="29"/>
      <c r="E4" s="29"/>
      <c r="F4" s="29"/>
      <c r="G4" s="29"/>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442089</v>
      </c>
      <c r="D6" s="32">
        <f t="shared" si="3"/>
        <v>47</v>
      </c>
      <c r="E6" s="32">
        <f t="shared" si="3"/>
        <v>17</v>
      </c>
      <c r="F6" s="32">
        <f t="shared" si="3"/>
        <v>5</v>
      </c>
      <c r="G6" s="32">
        <f t="shared" si="3"/>
        <v>0</v>
      </c>
      <c r="H6" s="32" t="str">
        <f t="shared" si="3"/>
        <v>大分県　竹田市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8.3000000000000007</v>
      </c>
      <c r="Q6" s="33">
        <f t="shared" si="3"/>
        <v>98.29</v>
      </c>
      <c r="R6" s="33">
        <f t="shared" si="3"/>
        <v>3888</v>
      </c>
      <c r="S6" s="33">
        <f t="shared" si="3"/>
        <v>22421</v>
      </c>
      <c r="T6" s="33">
        <f t="shared" si="3"/>
        <v>477.53</v>
      </c>
      <c r="U6" s="33">
        <f t="shared" si="3"/>
        <v>46.95</v>
      </c>
      <c r="V6" s="33">
        <f t="shared" si="3"/>
        <v>1844</v>
      </c>
      <c r="W6" s="33">
        <f t="shared" si="3"/>
        <v>0.75</v>
      </c>
      <c r="X6" s="33">
        <f t="shared" si="3"/>
        <v>2458.67</v>
      </c>
      <c r="Y6" s="34">
        <f>IF(Y7="",NA(),Y7)</f>
        <v>99.91</v>
      </c>
      <c r="Z6" s="34">
        <f t="shared" ref="Z6:AH6" si="4">IF(Z7="",NA(),Z7)</f>
        <v>99.85</v>
      </c>
      <c r="AA6" s="34">
        <f t="shared" si="4"/>
        <v>41.92</v>
      </c>
      <c r="AB6" s="34">
        <f t="shared" si="4"/>
        <v>61.3</v>
      </c>
      <c r="AC6" s="34">
        <f t="shared" si="4"/>
        <v>100.01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68.5</v>
      </c>
      <c r="BR6" s="34">
        <f t="shared" ref="BR6:BZ6" si="8">IF(BR7="",NA(),BR7)</f>
        <v>51.67</v>
      </c>
      <c r="BS6" s="34">
        <f t="shared" si="8"/>
        <v>63.7</v>
      </c>
      <c r="BT6" s="34">
        <f t="shared" si="8"/>
        <v>56.25</v>
      </c>
      <c r="BU6" s="34">
        <f t="shared" si="8"/>
        <v>58.71</v>
      </c>
      <c r="BV6" s="34">
        <f t="shared" si="8"/>
        <v>41.04</v>
      </c>
      <c r="BW6" s="34">
        <f t="shared" si="8"/>
        <v>41.08</v>
      </c>
      <c r="BX6" s="34">
        <f t="shared" si="8"/>
        <v>52.19</v>
      </c>
      <c r="BY6" s="34">
        <f t="shared" si="8"/>
        <v>55.32</v>
      </c>
      <c r="BZ6" s="34">
        <f t="shared" si="8"/>
        <v>59.8</v>
      </c>
      <c r="CA6" s="33" t="str">
        <f>IF(CA7="","",IF(CA7="-","【-】","【"&amp;SUBSTITUTE(TEXT(CA7,"#,##0.00"),"-","△")&amp;"】"))</f>
        <v>【60.64】</v>
      </c>
      <c r="CB6" s="34">
        <f>IF(CB7="",NA(),CB7)</f>
        <v>295.07</v>
      </c>
      <c r="CC6" s="34">
        <f t="shared" ref="CC6:CK6" si="9">IF(CC7="",NA(),CC7)</f>
        <v>396.6</v>
      </c>
      <c r="CD6" s="34">
        <f t="shared" si="9"/>
        <v>325.63</v>
      </c>
      <c r="CE6" s="34">
        <f t="shared" si="9"/>
        <v>372.58</v>
      </c>
      <c r="CF6" s="34">
        <f t="shared" si="9"/>
        <v>356.83</v>
      </c>
      <c r="CG6" s="34">
        <f t="shared" si="9"/>
        <v>357.08</v>
      </c>
      <c r="CH6" s="34">
        <f t="shared" si="9"/>
        <v>378.08</v>
      </c>
      <c r="CI6" s="34">
        <f t="shared" si="9"/>
        <v>296.14</v>
      </c>
      <c r="CJ6" s="34">
        <f t="shared" si="9"/>
        <v>283.17</v>
      </c>
      <c r="CK6" s="34">
        <f t="shared" si="9"/>
        <v>263.76</v>
      </c>
      <c r="CL6" s="33" t="str">
        <f>IF(CL7="","",IF(CL7="-","【-】","【"&amp;SUBSTITUTE(TEXT(CL7,"#,##0.00"),"-","△")&amp;"】"))</f>
        <v>【255.52】</v>
      </c>
      <c r="CM6" s="34">
        <f>IF(CM7="",NA(),CM7)</f>
        <v>36.67</v>
      </c>
      <c r="CN6" s="34">
        <f t="shared" ref="CN6:CV6" si="10">IF(CN7="",NA(),CN7)</f>
        <v>35.39</v>
      </c>
      <c r="CO6" s="34">
        <f t="shared" si="10"/>
        <v>35.590000000000003</v>
      </c>
      <c r="CP6" s="34">
        <f t="shared" si="10"/>
        <v>34.31</v>
      </c>
      <c r="CQ6" s="34">
        <f t="shared" si="10"/>
        <v>29.9</v>
      </c>
      <c r="CR6" s="34">
        <f t="shared" si="10"/>
        <v>45.95</v>
      </c>
      <c r="CS6" s="34">
        <f t="shared" si="10"/>
        <v>44.69</v>
      </c>
      <c r="CT6" s="34">
        <f t="shared" si="10"/>
        <v>52.31</v>
      </c>
      <c r="CU6" s="34">
        <f t="shared" si="10"/>
        <v>60.65</v>
      </c>
      <c r="CV6" s="34">
        <f t="shared" si="10"/>
        <v>51.75</v>
      </c>
      <c r="CW6" s="33" t="str">
        <f>IF(CW7="","",IF(CW7="-","【-】","【"&amp;SUBSTITUTE(TEXT(CW7,"#,##0.00"),"-","△")&amp;"】"))</f>
        <v>【52.49】</v>
      </c>
      <c r="CX6" s="34">
        <f>IF(CX7="",NA(),CX7)</f>
        <v>62.89</v>
      </c>
      <c r="CY6" s="34">
        <f t="shared" ref="CY6:DG6" si="11">IF(CY7="",NA(),CY7)</f>
        <v>63.83</v>
      </c>
      <c r="CZ6" s="34">
        <f t="shared" si="11"/>
        <v>64.099999999999994</v>
      </c>
      <c r="DA6" s="34">
        <f t="shared" si="11"/>
        <v>63.89</v>
      </c>
      <c r="DB6" s="34">
        <f t="shared" si="11"/>
        <v>63.88</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442089</v>
      </c>
      <c r="D7" s="36">
        <v>47</v>
      </c>
      <c r="E7" s="36">
        <v>17</v>
      </c>
      <c r="F7" s="36">
        <v>5</v>
      </c>
      <c r="G7" s="36">
        <v>0</v>
      </c>
      <c r="H7" s="36" t="s">
        <v>109</v>
      </c>
      <c r="I7" s="36" t="s">
        <v>110</v>
      </c>
      <c r="J7" s="36" t="s">
        <v>111</v>
      </c>
      <c r="K7" s="36" t="s">
        <v>112</v>
      </c>
      <c r="L7" s="36" t="s">
        <v>113</v>
      </c>
      <c r="M7" s="36" t="s">
        <v>114</v>
      </c>
      <c r="N7" s="37" t="s">
        <v>115</v>
      </c>
      <c r="O7" s="37" t="s">
        <v>116</v>
      </c>
      <c r="P7" s="37">
        <v>8.3000000000000007</v>
      </c>
      <c r="Q7" s="37">
        <v>98.29</v>
      </c>
      <c r="R7" s="37">
        <v>3888</v>
      </c>
      <c r="S7" s="37">
        <v>22421</v>
      </c>
      <c r="T7" s="37">
        <v>477.53</v>
      </c>
      <c r="U7" s="37">
        <v>46.95</v>
      </c>
      <c r="V7" s="37">
        <v>1844</v>
      </c>
      <c r="W7" s="37">
        <v>0.75</v>
      </c>
      <c r="X7" s="37">
        <v>2458.67</v>
      </c>
      <c r="Y7" s="37">
        <v>99.91</v>
      </c>
      <c r="Z7" s="37">
        <v>99.85</v>
      </c>
      <c r="AA7" s="37">
        <v>41.92</v>
      </c>
      <c r="AB7" s="37">
        <v>61.3</v>
      </c>
      <c r="AC7" s="37">
        <v>100.01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1081.8</v>
      </c>
      <c r="BN7" s="37">
        <v>974.93</v>
      </c>
      <c r="BO7" s="37">
        <v>855.8</v>
      </c>
      <c r="BP7" s="37">
        <v>814.89</v>
      </c>
      <c r="BQ7" s="37">
        <v>68.5</v>
      </c>
      <c r="BR7" s="37">
        <v>51.67</v>
      </c>
      <c r="BS7" s="37">
        <v>63.7</v>
      </c>
      <c r="BT7" s="37">
        <v>56.25</v>
      </c>
      <c r="BU7" s="37">
        <v>58.71</v>
      </c>
      <c r="BV7" s="37">
        <v>41.04</v>
      </c>
      <c r="BW7" s="37">
        <v>41.08</v>
      </c>
      <c r="BX7" s="37">
        <v>52.19</v>
      </c>
      <c r="BY7" s="37">
        <v>55.32</v>
      </c>
      <c r="BZ7" s="37">
        <v>59.8</v>
      </c>
      <c r="CA7" s="37">
        <v>60.64</v>
      </c>
      <c r="CB7" s="37">
        <v>295.07</v>
      </c>
      <c r="CC7" s="37">
        <v>396.6</v>
      </c>
      <c r="CD7" s="37">
        <v>325.63</v>
      </c>
      <c r="CE7" s="37">
        <v>372.58</v>
      </c>
      <c r="CF7" s="37">
        <v>356.83</v>
      </c>
      <c r="CG7" s="37">
        <v>357.08</v>
      </c>
      <c r="CH7" s="37">
        <v>378.08</v>
      </c>
      <c r="CI7" s="37">
        <v>296.14</v>
      </c>
      <c r="CJ7" s="37">
        <v>283.17</v>
      </c>
      <c r="CK7" s="37">
        <v>263.76</v>
      </c>
      <c r="CL7" s="37">
        <v>255.52</v>
      </c>
      <c r="CM7" s="37">
        <v>36.67</v>
      </c>
      <c r="CN7" s="37">
        <v>35.39</v>
      </c>
      <c r="CO7" s="37">
        <v>35.590000000000003</v>
      </c>
      <c r="CP7" s="37">
        <v>34.31</v>
      </c>
      <c r="CQ7" s="37">
        <v>29.9</v>
      </c>
      <c r="CR7" s="37">
        <v>45.95</v>
      </c>
      <c r="CS7" s="37">
        <v>44.69</v>
      </c>
      <c r="CT7" s="37">
        <v>52.31</v>
      </c>
      <c r="CU7" s="37">
        <v>60.65</v>
      </c>
      <c r="CV7" s="37">
        <v>51.75</v>
      </c>
      <c r="CW7" s="37">
        <v>52.49</v>
      </c>
      <c r="CX7" s="37">
        <v>62.89</v>
      </c>
      <c r="CY7" s="37">
        <v>63.83</v>
      </c>
      <c r="CZ7" s="37">
        <v>64.099999999999994</v>
      </c>
      <c r="DA7" s="37">
        <v>63.89</v>
      </c>
      <c r="DB7" s="37">
        <v>63.88</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2019-01-23T10:41:53Z</cp:lastPrinted>
  <dcterms:created xsi:type="dcterms:W3CDTF">2018-12-03T09:30:56Z</dcterms:created>
  <dcterms:modified xsi:type="dcterms:W3CDTF">2019-01-23T10:43:26Z</dcterms:modified>
  <cp:category/>
</cp:coreProperties>
</file>