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0_財政係\地方公営企業\H30年度\03各種調査\H31.1.16 公営企業に係る「経営比較分析表」の分析等について\回答\"/>
    </mc:Choice>
  </mc:AlternateContent>
  <workbookProtection workbookAlgorithmName="SHA-512" workbookHashValue="NvPOnD9Pfv+W9uuwqTO0xo4uoizW/LybFPCShizQ/l28jPtaAik2VeEw3IWCkGt4YUn4Kn7EmuLnqlasYpzziQ==" workbookSaltValue="MDWrWf8HhWk6EIkVkdbho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<sst xmlns="http://schemas.openxmlformats.org/spreadsheetml/2006/main" count="237" uniqueCount="124">
  <si>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</si>
  <si>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</si>
  <si>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</si>
  <si>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</si>
  <si>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</si>
  <si>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</si>
  <si>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</si>
  <si>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</si>
  <si>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</si>
  <si>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</si>
  <si>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</si>
  <si>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</si>
  <si>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</si>
  <si>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</si>
  <si>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</si>
  <si>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</si>
  <si>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</si>
  <si>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</si>
  <si>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</si>
  <si>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</si>
  <si>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</si>
  <si>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</si>
  <si>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</si>
  <si>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</si>
  <si>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</si>
  <si>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</si>
  <si>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</si>
  <si>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</si>
  <si>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</si>
  <si>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</si>
  <si>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</si>
  <si>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</si>
  <si>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</si>
  <si>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</si>
  <si>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</si>
  <si>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</si>
  <si>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</si>
  <si>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</si>
  <si>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</si>
  <si>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</si>
  <si>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</si>
  <si>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</si>
  <si>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</si>
  <si>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</si>
  <si>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</si>
  <si>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</si>
  <si>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</si>
  <si>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</si>
  <si>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</si>
  <si>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</si>
  <si>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</si>
  <si>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</si>
  <si>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</si>
  <si>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</si>
  <si>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</si>
  <si>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</si>
  <si>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</si>
  <si>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</si>
  <si>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</si>
  <si>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</si>
  <si>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</si>
  <si>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</si>
  <si>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</si>
  <si>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</si>
  <si>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</si>
  <si>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</si>
  <si>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</si>
  <si>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</si>
  <si>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</si>
  <si>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</si>
  <si>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</si>
  <si>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</si>
  <si>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</si>
  <si>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</si>
  <si>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</si>
  <si>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</si>
  <si>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</si>
  <si>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</si>
  <si>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</si>
  <si>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</si>
  <si>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</si>
  <si>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</si>
  <si>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</si>
  <si>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</si>
  <si>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</si>
  <si>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</si>
  <si>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</si>
  <si>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</si>
  <si>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</si>
  <si>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</si>
  <si>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</si>
  <si>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</si>
  <si>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</si>
  <si>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</si>
  <si>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</si>
  <si>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</si>
  <si>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</si>
  <si>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</si>
  <si>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</si>
  <si>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</si>
  <si>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</si>
  <si>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</si>
  <si>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</si>
  <si>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</si>
  <si>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</si>
  <si>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</si>
  <si>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</si>
  <si>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</si>
  <si>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</si>
  <si>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</si>
  <si>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</si>
  <si>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</si>
  <si>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</si>
  <si>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</si>
  <si>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</si>
  <si>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</si>
  <si>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</si>
  <si>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</si>
  <si>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</si>
  <si>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</si>
  <si>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</si>
  <si>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類団平均値と比較して低い水準で推移しています。これは、財政的な面で管路更新が滞っているためです。上水道との統合に伴い、有収率の向上も考慮し、平成29年度に策定した新水道ビジョンに基づき施設の計画的な更新を図る必要があります。</t>
    <rPh sb="79" eb="81">
      <t>ヘイセイ</t>
    </rPh>
    <rPh sb="83" eb="84">
      <t>ネン</t>
    </rPh>
    <rPh sb="84" eb="85">
      <t>ド</t>
    </rPh>
    <rPh sb="86" eb="88">
      <t>サクテイ</t>
    </rPh>
    <rPh sb="90" eb="91">
      <t>シン</t>
    </rPh>
    <rPh sb="91" eb="93">
      <t>スイドウ</t>
    </rPh>
    <rPh sb="98" eb="99">
      <t>モト</t>
    </rPh>
    <rPh sb="101" eb="103">
      <t>シセツ</t>
    </rPh>
    <rPh sb="104" eb="107">
      <t>ケイカクテキ</t>
    </rPh>
    <rPh sb="108" eb="110">
      <t>コウシン</t>
    </rPh>
    <phoneticPr fontId="4"/>
  </si>
  <si>
    <t>本事業の経営は、給水収益に加え一般会計からの繰入金なしではできない状況です。今後、上水道との統合を計画しており、策定した簡易水道事業の統合を加味した新水道ビジョン及び経営戦略に沿って、経営基盤の強化を図っていきます。</t>
    <rPh sb="74" eb="75">
      <t>シン</t>
    </rPh>
    <rPh sb="75" eb="77">
      <t>スイドウ</t>
    </rPh>
    <rPh sb="81" eb="82">
      <t>オヨ</t>
    </rPh>
    <rPh sb="83" eb="85">
      <t>ケイエイ</t>
    </rPh>
    <rPh sb="85" eb="87">
      <t>センリャク</t>
    </rPh>
    <phoneticPr fontId="4"/>
  </si>
  <si>
    <t>①『収益的収支比率』：債権回収業務の一部民営化等により給水収益は増加しましたが、新水道ビジョンの策定業務等により費用も増加したため、収益的収支比率が減少しています。また、収益的収支比率は一般会計からの繰入金により、増減しています。今後、基準外の繰入が不要となるように経費等の削減に努めていく必要があります。
④『企業債残高対給水収益比率』：近年減少傾向にあり、類団平均値と比較して低い比率となっていますが、今後、施設整備や老朽化した施設の更新等による企業債の増加が見込まれます。
⑤『料金回収率』：平成26年度を除いては類団平均値と同水準で推移しています。今後、上水道との統合を踏まえ、上水道との料金格差をなくすため、段階的な料金改定を行う予定です。
⑥『給水原価』：類団平均値と同水準で推移しています。今後も経費の抑制に努めていきます。
⑦『施設利用率』：平成29年度では類団平均値と比較し高い比率となっていますが、今後、給水人口の減少により、施設の遊休化が懸念されるため、上水道との統合を踏まえ、施設の統廃合を図っていく必要があります。
⑧『有収率』：類団平均値と比較して低くなっています。配水管の漏水が原因と考えられるため、修繕工事などによる漏水対策が急務となっています。</t>
    <rPh sb="2" eb="5">
      <t>シュウエキテキ</t>
    </rPh>
    <rPh sb="5" eb="7">
      <t>シュウシ</t>
    </rPh>
    <rPh sb="11" eb="13">
      <t>サイケン</t>
    </rPh>
    <rPh sb="13" eb="15">
      <t>カイシュウ</t>
    </rPh>
    <rPh sb="15" eb="17">
      <t>ギョウム</t>
    </rPh>
    <rPh sb="18" eb="20">
      <t>イチブ</t>
    </rPh>
    <rPh sb="20" eb="23">
      <t>ミンエイカ</t>
    </rPh>
    <rPh sb="23" eb="24">
      <t>トウ</t>
    </rPh>
    <rPh sb="32" eb="34">
      <t>ゾウカ</t>
    </rPh>
    <rPh sb="40" eb="41">
      <t>シン</t>
    </rPh>
    <rPh sb="48" eb="50">
      <t>サクテイ</t>
    </rPh>
    <rPh sb="50" eb="52">
      <t>ギョウム</t>
    </rPh>
    <rPh sb="52" eb="53">
      <t>トウ</t>
    </rPh>
    <rPh sb="56" eb="58">
      <t>ヒヨウ</t>
    </rPh>
    <rPh sb="59" eb="61">
      <t>ゾウカ</t>
    </rPh>
    <rPh sb="66" eb="69">
      <t>シュウエキテキ</t>
    </rPh>
    <rPh sb="69" eb="71">
      <t>シュウシ</t>
    </rPh>
    <rPh sb="71" eb="73">
      <t>ヒリツ</t>
    </rPh>
    <rPh sb="74" eb="76">
      <t>ゲンショウ</t>
    </rPh>
    <rPh sb="85" eb="88">
      <t>シュウエキテキ</t>
    </rPh>
    <rPh sb="88" eb="90">
      <t>シュウシ</t>
    </rPh>
    <rPh sb="90" eb="92">
      <t>ヒリツ</t>
    </rPh>
    <rPh sb="340" eb="343">
      <t>ドウスイジュン</t>
    </rPh>
    <rPh sb="393" eb="395">
      <t>ヒカク</t>
    </rPh>
    <rPh sb="409" eb="41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</si>
</sst>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0.26</c:v>
                </c:pt>
                <c:pt idx="1">
                  <c:v>0.43</c:v>
                </c:pt>
                <c:pt idx="2">
                  <c:v>0.22</c:v>
                </c:pt>
                <c:pt idx="3">
                  <c:v>0.17</c:v>
                </c:pt>
                <c:pt idx="4">
                  <c:v>0.08</c:v>
                </c:pt>
              </c:numCache>
            </c:numRef>
          </c:val>
          <c:extLst>
            <c:ext xmlns:c16="http://schemas.microsoft.com/office/drawing/2014/chart" uri="{C3380CC4-5D6E-409C-BE32-E72D297353CC}">
              <c16:uniqueId val="{00000000-F6B0-4575-810F-36412E389DF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c:ext xmlns:c16="http://schemas.microsoft.com/office/drawing/2014/chart" uri="{C3380CC4-5D6E-409C-BE32-E72D297353CC}">
              <c16:uniqueId val="{00000001-F6B0-4575-810F-36412E389DF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58.28</c:v>
                </c:pt>
                <c:pt idx="1">
                  <c:v>56.58</c:v>
                </c:pt>
                <c:pt idx="2">
                  <c:v>56.13</c:v>
                </c:pt>
                <c:pt idx="3">
                  <c:v>56.62</c:v>
                </c:pt>
                <c:pt idx="4">
                  <c:v>59.11</c:v>
                </c:pt>
              </c:numCache>
            </c:numRef>
          </c:val>
          <c:extLst>
            <c:ext xmlns:c16="http://schemas.microsoft.com/office/drawing/2014/chart" uri="{C3380CC4-5D6E-409C-BE32-E72D297353CC}">
              <c16:uniqueId val="{00000000-3546-403C-8197-780ED160841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c:ext xmlns:c16="http://schemas.microsoft.com/office/drawing/2014/chart" uri="{C3380CC4-5D6E-409C-BE32-E72D297353CC}">
              <c16:uniqueId val="{00000001-3546-403C-8197-780ED160841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c:v>
                </c:pt>
                <c:pt idx="1">
                  <c:v>69</c:v>
                </c:pt>
                <c:pt idx="2">
                  <c:v>69</c:v>
                </c:pt>
                <c:pt idx="3">
                  <c:v>69</c:v>
                </c:pt>
                <c:pt idx="4">
                  <c:v>69</c:v>
                </c:pt>
              </c:numCache>
            </c:numRef>
          </c:val>
          <c:extLst>
            <c:ext xmlns:c16="http://schemas.microsoft.com/office/drawing/2014/chart" uri="{C3380CC4-5D6E-409C-BE32-E72D297353CC}">
              <c16:uniqueId val="{00000000-049C-4C7F-9F06-30DA0766F09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c:ext xmlns:c16="http://schemas.microsoft.com/office/drawing/2014/chart" uri="{C3380CC4-5D6E-409C-BE32-E72D297353CC}">
              <c16:uniqueId val="{00000001-049C-4C7F-9F06-30DA0766F09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80.489999999999995</c:v>
                </c:pt>
                <c:pt idx="1">
                  <c:v>80.430000000000007</c:v>
                </c:pt>
                <c:pt idx="2">
                  <c:v>74.48</c:v>
                </c:pt>
                <c:pt idx="3">
                  <c:v>77.05</c:v>
                </c:pt>
                <c:pt idx="4">
                  <c:v>71.28</c:v>
                </c:pt>
              </c:numCache>
            </c:numRef>
          </c:val>
          <c:extLst>
            <c:ext xmlns:c16="http://schemas.microsoft.com/office/drawing/2014/chart" uri="{C3380CC4-5D6E-409C-BE32-E72D297353CC}">
              <c16:uniqueId val="{00000000-778E-4F76-B316-D72A567F189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c:ext xmlns:c16="http://schemas.microsoft.com/office/drawing/2014/chart" uri="{C3380CC4-5D6E-409C-BE32-E72D297353CC}">
              <c16:uniqueId val="{00000001-778E-4F76-B316-D72A567F189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C-40A3-995B-4A7F95B1701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C-40A3-995B-4A7F95B1701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DA-4692-A972-5FA45A128DC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DA-4692-A972-5FA45A128DC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68-44F8-B0B2-F9873006B63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68-44F8-B0B2-F9873006B63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73-4CD9-89AA-D7481751E7C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73-4CD9-89AA-D7481751E7C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986.98</c:v>
                </c:pt>
                <c:pt idx="1">
                  <c:v>938.84</c:v>
                </c:pt>
                <c:pt idx="2">
                  <c:v>864.09</c:v>
                </c:pt>
                <c:pt idx="3">
                  <c:v>786.69</c:v>
                </c:pt>
                <c:pt idx="4">
                  <c:v>675.4</c:v>
                </c:pt>
              </c:numCache>
            </c:numRef>
          </c:val>
          <c:extLst>
            <c:ext xmlns:c16="http://schemas.microsoft.com/office/drawing/2014/chart" uri="{C3380CC4-5D6E-409C-BE32-E72D297353CC}">
              <c16:uniqueId val="{00000000-7E33-43F3-B919-6DEA6885DCC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c:ext xmlns:c16="http://schemas.microsoft.com/office/drawing/2014/chart" uri="{C3380CC4-5D6E-409C-BE32-E72D297353CC}">
              <c16:uniqueId val="{00000001-7E33-43F3-B919-6DEA6885DCC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62.97</c:v>
                </c:pt>
                <c:pt idx="1">
                  <c:v>42.25</c:v>
                </c:pt>
                <c:pt idx="2">
                  <c:v>57.89</c:v>
                </c:pt>
                <c:pt idx="3">
                  <c:v>59.97</c:v>
                </c:pt>
                <c:pt idx="4">
                  <c:v>56.6</c:v>
                </c:pt>
              </c:numCache>
            </c:numRef>
          </c:val>
          <c:extLst>
            <c:ext xmlns:c16="http://schemas.microsoft.com/office/drawing/2014/chart" uri="{C3380CC4-5D6E-409C-BE32-E72D297353CC}">
              <c16:uniqueId val="{00000000-DAB9-42E1-802C-07A8DB68CC7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c:ext xmlns:c16="http://schemas.microsoft.com/office/drawing/2014/chart" uri="{C3380CC4-5D6E-409C-BE32-E72D297353CC}">
              <c16:uniqueId val="{00000001-DAB9-42E1-802C-07A8DB68CC7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238.68</c:v>
                </c:pt>
                <c:pt idx="1">
                  <c:v>359.79</c:v>
                </c:pt>
                <c:pt idx="2">
                  <c:v>269.13</c:v>
                </c:pt>
                <c:pt idx="3">
                  <c:v>260.67</c:v>
                </c:pt>
                <c:pt idx="4">
                  <c:v>281.79000000000002</c:v>
                </c:pt>
              </c:numCache>
            </c:numRef>
          </c:val>
          <c:extLst>
            <c:ext xmlns:c16="http://schemas.microsoft.com/office/drawing/2014/chart" uri="{C3380CC4-5D6E-409C-BE32-E72D297353CC}">
              <c16:uniqueId val="{00000000-12AC-44CE-8B38-62F66403A68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c:ext xmlns:c16="http://schemas.microsoft.com/office/drawing/2014/chart" uri="{C3380CC4-5D6E-409C-BE32-E72D297353CC}">
              <c16:uniqueId val="{00000001-12AC-44CE-8B38-62F66403A68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9" zoomScaleNormal="100" workbookViewId="0">
      <selection activeCell="CC29" sqref="CC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竹田市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D2</v>
      </c>
      <c r="X8" s="78"/>
      <c r="Y8" s="78"/>
      <c r="Z8" s="78"/>
      <c r="AA8" s="78"/>
      <c r="AB8" s="78"/>
      <c r="AC8" s="78"/>
      <c r="AD8" s="78" t="str">
        <f>データ!$M$6</f>
        <v>非設置</v>
      </c>
      <c r="AE8" s="78"/>
      <c r="AF8" s="78"/>
      <c r="AG8" s="78"/>
      <c r="AH8" s="78"/>
      <c r="AI8" s="78"/>
      <c r="AJ8" s="78"/>
      <c r="AK8" s="2"/>
      <c r="AL8" s="72">
        <f>データ!$R$6</f>
        <v>22421</v>
      </c>
      <c r="AM8" s="72"/>
      <c r="AN8" s="72"/>
      <c r="AO8" s="72"/>
      <c r="AP8" s="72"/>
      <c r="AQ8" s="72"/>
      <c r="AR8" s="72"/>
      <c r="AS8" s="72"/>
      <c r="AT8" s="71">
        <f>データ!$S$6</f>
        <v>477.53</v>
      </c>
      <c r="AU8" s="71"/>
      <c r="AV8" s="71"/>
      <c r="AW8" s="71"/>
      <c r="AX8" s="71"/>
      <c r="AY8" s="71"/>
      <c r="AZ8" s="71"/>
      <c r="BA8" s="71"/>
      <c r="BB8" s="71">
        <f>データ!$T$6</f>
        <v>46.95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29.55</v>
      </c>
      <c r="Q10" s="71"/>
      <c r="R10" s="71"/>
      <c r="S10" s="71"/>
      <c r="T10" s="71"/>
      <c r="U10" s="71"/>
      <c r="V10" s="71"/>
      <c r="W10" s="72">
        <f>データ!$Q$6</f>
        <v>2970</v>
      </c>
      <c r="X10" s="72"/>
      <c r="Y10" s="72"/>
      <c r="Z10" s="72"/>
      <c r="AA10" s="72"/>
      <c r="AB10" s="72"/>
      <c r="AC10" s="72"/>
      <c r="AD10" s="2"/>
      <c r="AE10" s="2"/>
      <c r="AF10" s="2"/>
      <c r="AG10" s="2"/>
      <c r="AH10" s="2"/>
      <c r="AI10" s="2"/>
      <c r="AJ10" s="2"/>
      <c r="AK10" s="2"/>
      <c r="AL10" s="72">
        <f>データ!$U$6</f>
        <v>6564</v>
      </c>
      <c r="AM10" s="72"/>
      <c r="AN10" s="72"/>
      <c r="AO10" s="72"/>
      <c r="AP10" s="72"/>
      <c r="AQ10" s="72"/>
      <c r="AR10" s="72"/>
      <c r="AS10" s="72"/>
      <c r="AT10" s="71">
        <f>データ!$V$6</f>
        <v>55.75</v>
      </c>
      <c r="AU10" s="71"/>
      <c r="AV10" s="71"/>
      <c r="AW10" s="71"/>
      <c r="AX10" s="71"/>
      <c r="AY10" s="71"/>
      <c r="AZ10" s="71"/>
      <c r="BA10" s="71"/>
      <c r="BB10" s="71">
        <f>データ!$W$6</f>
        <v>117.74</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25</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5"/>
      <c r="BN33" s="55"/>
      <c r="BO33" s="55"/>
      <c r="BP33" s="55"/>
      <c r="BQ33" s="55"/>
      <c r="BR33" s="55"/>
      <c r="BS33" s="55"/>
      <c r="BT33" s="55"/>
      <c r="BU33" s="55"/>
      <c r="BV33" s="55"/>
      <c r="BW33" s="55"/>
      <c r="BX33" s="55"/>
      <c r="BY33" s="55"/>
      <c r="BZ33" s="56"/>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57"/>
      <c r="BM34" s="55"/>
      <c r="BN34" s="55"/>
      <c r="BO34" s="55"/>
      <c r="BP34" s="55"/>
      <c r="BQ34" s="55"/>
      <c r="BR34" s="55"/>
      <c r="BS34" s="55"/>
      <c r="BT34" s="55"/>
      <c r="BU34" s="55"/>
      <c r="BV34" s="55"/>
      <c r="BW34" s="55"/>
      <c r="BX34" s="55"/>
      <c r="BY34" s="55"/>
      <c r="BZ34" s="56"/>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57"/>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5"/>
      <c r="BN59" s="55"/>
      <c r="BO59" s="55"/>
      <c r="BP59" s="55"/>
      <c r="BQ59" s="55"/>
      <c r="BR59" s="55"/>
      <c r="BS59" s="55"/>
      <c r="BT59" s="55"/>
      <c r="BU59" s="55"/>
      <c r="BV59" s="55"/>
      <c r="BW59" s="55"/>
      <c r="BX59" s="55"/>
      <c r="BY59" s="55"/>
      <c r="BZ59" s="56"/>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I9v+c6wPYcXeQh7VSdIZqp5Q9E/PJbwCwf/bMwYAf3f8qnV2DfezgZnlDKMuPoVYqL/ZO81GWHRbwTe0OzCfoA==" saltValue="Jo1qJvlujPQPV7xMrzFb5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442089</v>
      </c>
      <c r="D6" s="33">
        <f t="shared" si="3"/>
        <v>47</v>
      </c>
      <c r="E6" s="33">
        <f t="shared" si="3"/>
        <v>1</v>
      </c>
      <c r="F6" s="33">
        <f t="shared" si="3"/>
        <v>0</v>
      </c>
      <c r="G6" s="33">
        <f t="shared" si="3"/>
        <v>0</v>
      </c>
      <c r="H6" s="33" t="str">
        <f t="shared" si="3"/>
        <v>大分県　竹田市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29.55</v>
      </c>
      <c r="Q6" s="34">
        <f t="shared" si="3"/>
        <v>2970</v>
      </c>
      <c r="R6" s="34">
        <f t="shared" si="3"/>
        <v>22421</v>
      </c>
      <c r="S6" s="34">
        <f t="shared" si="3"/>
        <v>477.53</v>
      </c>
      <c r="T6" s="34">
        <f t="shared" si="3"/>
        <v>46.95</v>
      </c>
      <c r="U6" s="34">
        <f t="shared" si="3"/>
        <v>6564</v>
      </c>
      <c r="V6" s="34">
        <f t="shared" si="3"/>
        <v>55.75</v>
      </c>
      <c r="W6" s="34">
        <f t="shared" si="3"/>
        <v>117.74</v>
      </c>
      <c r="X6" s="35">
        <f>IF(X7="",NA(),X7)</f>
        <v>80.489999999999995</v>
      </c>
      <c r="Y6" s="35">
        <f t="shared" ref="Y6:AG6" si="4">IF(Y7="",NA(),Y7)</f>
        <v>80.430000000000007</v>
      </c>
      <c r="Z6" s="35">
        <f t="shared" si="4"/>
        <v>74.48</v>
      </c>
      <c r="AA6" s="35">
        <f t="shared" si="4"/>
        <v>77.05</v>
      </c>
      <c r="AB6" s="35">
        <f t="shared" si="4"/>
        <v>71.28</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986.98</v>
      </c>
      <c r="BF6" s="35">
        <f t="shared" ref="BF6:BN6" si="7">IF(BF7="",NA(),BF7)</f>
        <v>938.84</v>
      </c>
      <c r="BG6" s="35">
        <f t="shared" si="7"/>
        <v>864.09</v>
      </c>
      <c r="BH6" s="35">
        <f t="shared" si="7"/>
        <v>786.69</v>
      </c>
      <c r="BI6" s="35">
        <f t="shared" si="7"/>
        <v>675.4</v>
      </c>
      <c r="BJ6" s="35">
        <f t="shared" si="7"/>
        <v>1167.7</v>
      </c>
      <c r="BK6" s="35">
        <f t="shared" si="7"/>
        <v>1228.58</v>
      </c>
      <c r="BL6" s="35">
        <f t="shared" si="7"/>
        <v>1280.18</v>
      </c>
      <c r="BM6" s="35">
        <f t="shared" si="7"/>
        <v>1346.23</v>
      </c>
      <c r="BN6" s="35">
        <f t="shared" si="7"/>
        <v>1295.06</v>
      </c>
      <c r="BO6" s="34" t="str">
        <f>IF(BO7="","",IF(BO7="-","【-】","【"&amp;SUBSTITUTE(TEXT(BO7,"#,##0.00"),"-","△")&amp;"】"))</f>
        <v>【1,141.75】</v>
      </c>
      <c r="BP6" s="35">
        <f>IF(BP7="",NA(),BP7)</f>
        <v>62.97</v>
      </c>
      <c r="BQ6" s="35">
        <f t="shared" ref="BQ6:BY6" si="8">IF(BQ7="",NA(),BQ7)</f>
        <v>42.25</v>
      </c>
      <c r="BR6" s="35">
        <f t="shared" si="8"/>
        <v>57.89</v>
      </c>
      <c r="BS6" s="35">
        <f t="shared" si="8"/>
        <v>59.97</v>
      </c>
      <c r="BT6" s="35">
        <f t="shared" si="8"/>
        <v>56.6</v>
      </c>
      <c r="BU6" s="35">
        <f t="shared" si="8"/>
        <v>54.43</v>
      </c>
      <c r="BV6" s="35">
        <f t="shared" si="8"/>
        <v>53.81</v>
      </c>
      <c r="BW6" s="35">
        <f t="shared" si="8"/>
        <v>53.62</v>
      </c>
      <c r="BX6" s="35">
        <f t="shared" si="8"/>
        <v>53.41</v>
      </c>
      <c r="BY6" s="35">
        <f t="shared" si="8"/>
        <v>53.29</v>
      </c>
      <c r="BZ6" s="34" t="str">
        <f>IF(BZ7="","",IF(BZ7="-","【-】","【"&amp;SUBSTITUTE(TEXT(BZ7,"#,##0.00"),"-","△")&amp;"】"))</f>
        <v>【54.93】</v>
      </c>
      <c r="CA6" s="35">
        <f>IF(CA7="",NA(),CA7)</f>
        <v>238.68</v>
      </c>
      <c r="CB6" s="35">
        <f t="shared" ref="CB6:CJ6" si="9">IF(CB7="",NA(),CB7)</f>
        <v>359.79</v>
      </c>
      <c r="CC6" s="35">
        <f t="shared" si="9"/>
        <v>269.13</v>
      </c>
      <c r="CD6" s="35">
        <f t="shared" si="9"/>
        <v>260.67</v>
      </c>
      <c r="CE6" s="35">
        <f t="shared" si="9"/>
        <v>281.79000000000002</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58.28</v>
      </c>
      <c r="CM6" s="35">
        <f t="shared" ref="CM6:CU6" si="10">IF(CM7="",NA(),CM7)</f>
        <v>56.58</v>
      </c>
      <c r="CN6" s="35">
        <f t="shared" si="10"/>
        <v>56.13</v>
      </c>
      <c r="CO6" s="35">
        <f t="shared" si="10"/>
        <v>56.62</v>
      </c>
      <c r="CP6" s="35">
        <f t="shared" si="10"/>
        <v>59.11</v>
      </c>
      <c r="CQ6" s="35">
        <f t="shared" si="10"/>
        <v>60.17</v>
      </c>
      <c r="CR6" s="35">
        <f t="shared" si="10"/>
        <v>58.96</v>
      </c>
      <c r="CS6" s="35">
        <f t="shared" si="10"/>
        <v>58.1</v>
      </c>
      <c r="CT6" s="35">
        <f t="shared" si="10"/>
        <v>56.19</v>
      </c>
      <c r="CU6" s="35">
        <f t="shared" si="10"/>
        <v>56.65</v>
      </c>
      <c r="CV6" s="34" t="str">
        <f>IF(CV7="","",IF(CV7="-","【-】","【"&amp;SUBSTITUTE(TEXT(CV7,"#,##0.00"),"-","△")&amp;"】"))</f>
        <v>【56.91】</v>
      </c>
      <c r="CW6" s="35">
        <f>IF(CW7="",NA(),CW7)</f>
        <v>69</v>
      </c>
      <c r="CX6" s="35">
        <f t="shared" ref="CX6:DF6" si="11">IF(CX7="",NA(),CX7)</f>
        <v>69</v>
      </c>
      <c r="CY6" s="35">
        <f t="shared" si="11"/>
        <v>69</v>
      </c>
      <c r="CZ6" s="35">
        <f t="shared" si="11"/>
        <v>69</v>
      </c>
      <c r="DA6" s="35">
        <f t="shared" si="11"/>
        <v>69</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0.26</v>
      </c>
      <c r="EE6" s="35">
        <f t="shared" ref="EE6:EM6" si="14">IF(EE7="",NA(),EE7)</f>
        <v>0.43</v>
      </c>
      <c r="EF6" s="35">
        <f t="shared" si="14"/>
        <v>0.22</v>
      </c>
      <c r="EG6" s="35">
        <f t="shared" si="14"/>
        <v>0.17</v>
      </c>
      <c r="EH6" s="35">
        <f t="shared" si="14"/>
        <v>0.08</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442089</v>
      </c>
      <c r="D7" s="37">
        <v>47</v>
      </c>
      <c r="E7" s="37">
        <v>1</v>
      </c>
      <c r="F7" s="37">
        <v>0</v>
      </c>
      <c r="G7" s="37">
        <v>0</v>
      </c>
      <c r="H7" s="37" t="s">
        <v>108</v>
      </c>
      <c r="I7" s="37" t="s">
        <v>109</v>
      </c>
      <c r="J7" s="37" t="s">
        <v>110</v>
      </c>
      <c r="K7" s="37" t="s">
        <v>111</v>
      </c>
      <c r="L7" s="37" t="s">
        <v>112</v>
      </c>
      <c r="M7" s="37" t="s">
        <v>113</v>
      </c>
      <c r="N7" s="38" t="s">
        <v>114</v>
      </c>
      <c r="O7" s="38" t="s">
        <v>115</v>
      </c>
      <c r="P7" s="38">
        <v>29.55</v>
      </c>
      <c r="Q7" s="38">
        <v>2970</v>
      </c>
      <c r="R7" s="38">
        <v>22421</v>
      </c>
      <c r="S7" s="38">
        <v>477.53</v>
      </c>
      <c r="T7" s="38">
        <v>46.95</v>
      </c>
      <c r="U7" s="38">
        <v>6564</v>
      </c>
      <c r="V7" s="38">
        <v>55.75</v>
      </c>
      <c r="W7" s="38">
        <v>117.74</v>
      </c>
      <c r="X7" s="38">
        <v>80.489999999999995</v>
      </c>
      <c r="Y7" s="38">
        <v>80.430000000000007</v>
      </c>
      <c r="Z7" s="38">
        <v>74.48</v>
      </c>
      <c r="AA7" s="38">
        <v>77.05</v>
      </c>
      <c r="AB7" s="38">
        <v>71.28</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986.98</v>
      </c>
      <c r="BF7" s="38">
        <v>938.84</v>
      </c>
      <c r="BG7" s="38">
        <v>864.09</v>
      </c>
      <c r="BH7" s="38">
        <v>786.69</v>
      </c>
      <c r="BI7" s="38">
        <v>675.4</v>
      </c>
      <c r="BJ7" s="38">
        <v>1167.7</v>
      </c>
      <c r="BK7" s="38">
        <v>1228.58</v>
      </c>
      <c r="BL7" s="38">
        <v>1280.18</v>
      </c>
      <c r="BM7" s="38">
        <v>1346.23</v>
      </c>
      <c r="BN7" s="38">
        <v>1295.06</v>
      </c>
      <c r="BO7" s="38">
        <v>1141.75</v>
      </c>
      <c r="BP7" s="38">
        <v>62.97</v>
      </c>
      <c r="BQ7" s="38">
        <v>42.25</v>
      </c>
      <c r="BR7" s="38">
        <v>57.89</v>
      </c>
      <c r="BS7" s="38">
        <v>59.97</v>
      </c>
      <c r="BT7" s="38">
        <v>56.6</v>
      </c>
      <c r="BU7" s="38">
        <v>54.43</v>
      </c>
      <c r="BV7" s="38">
        <v>53.81</v>
      </c>
      <c r="BW7" s="38">
        <v>53.62</v>
      </c>
      <c r="BX7" s="38">
        <v>53.41</v>
      </c>
      <c r="BY7" s="38">
        <v>53.29</v>
      </c>
      <c r="BZ7" s="38">
        <v>54.93</v>
      </c>
      <c r="CA7" s="38">
        <v>238.68</v>
      </c>
      <c r="CB7" s="38">
        <v>359.79</v>
      </c>
      <c r="CC7" s="38">
        <v>269.13</v>
      </c>
      <c r="CD7" s="38">
        <v>260.67</v>
      </c>
      <c r="CE7" s="38">
        <v>281.79000000000002</v>
      </c>
      <c r="CF7" s="38">
        <v>279.8</v>
      </c>
      <c r="CG7" s="38">
        <v>284.64999999999998</v>
      </c>
      <c r="CH7" s="38">
        <v>287.7</v>
      </c>
      <c r="CI7" s="38">
        <v>277.39999999999998</v>
      </c>
      <c r="CJ7" s="38">
        <v>259.02</v>
      </c>
      <c r="CK7" s="38">
        <v>292.18</v>
      </c>
      <c r="CL7" s="38">
        <v>58.28</v>
      </c>
      <c r="CM7" s="38">
        <v>56.58</v>
      </c>
      <c r="CN7" s="38">
        <v>56.13</v>
      </c>
      <c r="CO7" s="38">
        <v>56.62</v>
      </c>
      <c r="CP7" s="38">
        <v>59.11</v>
      </c>
      <c r="CQ7" s="38">
        <v>60.17</v>
      </c>
      <c r="CR7" s="38">
        <v>58.96</v>
      </c>
      <c r="CS7" s="38">
        <v>58.1</v>
      </c>
      <c r="CT7" s="38">
        <v>56.19</v>
      </c>
      <c r="CU7" s="38">
        <v>56.65</v>
      </c>
      <c r="CV7" s="38">
        <v>56.91</v>
      </c>
      <c r="CW7" s="38">
        <v>69</v>
      </c>
      <c r="CX7" s="38">
        <v>69</v>
      </c>
      <c r="CY7" s="38">
        <v>69</v>
      </c>
      <c r="CZ7" s="38">
        <v>69</v>
      </c>
      <c r="DA7" s="38">
        <v>69</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0.26</v>
      </c>
      <c r="EE7" s="38">
        <v>0.43</v>
      </c>
      <c r="EF7" s="38">
        <v>0.22</v>
      </c>
      <c r="EG7" s="38">
        <v>0.17</v>
      </c>
      <c r="EH7" s="38">
        <v>0.08</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2019-01-25T07:47:15Z</cp:lastPrinted>
  <dcterms:created xsi:type="dcterms:W3CDTF">2018-12-03T08:46:08Z</dcterms:created>
  <dcterms:modified xsi:type="dcterms:W3CDTF">2019-01-25T07:47:16Z</dcterms:modified>
  <cp:category/>
</cp:coreProperties>
</file>