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
    </mc:Choice>
  </mc:AlternateContent>
  <workbookProtection workbookAlgorithmName="SHA-512" workbookHashValue="Qug94QcGDzzAGKykahBCviKtxZpCAWXoJtwvPDP6fV0v4OycyxwnjmmJbXeTiDcQAV91DH0rupsm27BkVLgbkw==" workbookSaltValue="Y36ZAavNuZ4EowVzIPo3sw==" workbookSpinCount="100000" lockStructure="1"/>
  <bookViews>
    <workbookView xWindow="0" yWindow="0" windowWidth="21420" windowHeight="112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<sst xmlns="http://schemas.openxmlformats.org/spreadsheetml/2006/main" count="237" uniqueCount="124">
  <si>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</si>
  <si>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</si>
  <si>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</si>
  <si>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</si>
  <si>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</si>
  <si>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</si>
  <si>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</si>
  <si>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</si>
  <si>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</si>
  <si>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</si>
  <si>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</si>
  <si>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</si>
  <si>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</si>
  <si>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</si>
  <si>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</si>
  <si>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</si>
  <si>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</si>
  <si>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</si>
  <si>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</si>
  <si>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</si>
  <si>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</si>
  <si>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</si>
  <si>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</si>
  <si>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</si>
  <si>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</si>
  <si>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</si>
  <si>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</si>
  <si>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</si>
  <si>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</si>
  <si>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</si>
  <si>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</si>
  <si>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</si>
  <si>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</si>
  <si>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</si>
  <si>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</si>
  <si>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</si>
  <si>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</si>
  <si>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</si>
  <si>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</si>
  <si>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</si>
  <si>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</si>
  <si>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</si>
  <si>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</si>
  <si>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</si>
  <si>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</si>
  <si>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</si>
  <si>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</si>
  <si>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</si>
  <si>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</si>
  <si>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</si>
  <si>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</si>
  <si>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</si>
  <si>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</si>
  <si>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</si>
  <si>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</si>
  <si>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</si>
  <si>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</si>
  <si>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</si>
  <si>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</si>
  <si>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</si>
  <si>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</si>
  <si>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</si>
  <si>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</si>
  <si>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</si>
  <si>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</si>
  <si>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</si>
  <si>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</si>
  <si>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</si>
  <si>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</si>
  <si>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</si>
  <si>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</si>
  <si>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</si>
  <si>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</si>
  <si>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</si>
  <si>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</si>
  <si>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</si>
  <si>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</si>
  <si>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</si>
  <si>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</si>
  <si>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</si>
  <si>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</si>
  <si>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</si>
  <si>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</si>
  <si>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</si>
  <si>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</si>
  <si>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</si>
  <si>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</si>
  <si>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</si>
  <si>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</si>
  <si>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</si>
  <si>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</si>
  <si>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</si>
  <si>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</si>
  <si>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</si>
  <si>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</si>
  <si>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</si>
  <si>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</si>
  <si>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</si>
  <si>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</si>
  <si>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</si>
  <si>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</si>
  <si>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</si>
  <si>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</si>
  <si>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</si>
  <si>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</si>
  <si>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</si>
  <si>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</si>
  <si>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</si>
  <si>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</si>
  <si>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</si>
  <si>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</si>
  <si>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</si>
  <si>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</si>
  <si>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</si>
  <si>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</si>
  <si>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</si>
  <si>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</si>
  <si>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</si>
  <si>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</si>
  <si>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</si>
  <si>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</si>
  <si>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管路の更新ペースや状況を把握する指標。管路の更新率は老朽化した送水管の布設替を実施していることから平成28年度に比べると高い値となっているが、1.63％という低い数値となっている。管路以外の施設の更新や耐震化等もあることから、資金調達方法を含む更新計画をたて、更新事業を進める必要がある。</t>
    <rPh sb="1" eb="3">
      <t>カンロ</t>
    </rPh>
    <rPh sb="3" eb="5">
      <t>コウシン</t>
    </rPh>
    <rPh sb="5" eb="6">
      <t>リツ</t>
    </rPh>
    <rPh sb="9" eb="11">
      <t>カンロ</t>
    </rPh>
    <rPh sb="12" eb="14">
      <t>コウシン</t>
    </rPh>
    <rPh sb="18" eb="20">
      <t>ジョウキョウ</t>
    </rPh>
    <rPh sb="21" eb="23">
      <t>ハアク</t>
    </rPh>
    <rPh sb="25" eb="27">
      <t>シヒョウ</t>
    </rPh>
    <rPh sb="28" eb="30">
      <t>カンロ</t>
    </rPh>
    <rPh sb="31" eb="33">
      <t>コウシン</t>
    </rPh>
    <rPh sb="33" eb="34">
      <t>リツ</t>
    </rPh>
    <rPh sb="35" eb="38">
      <t>ロウキュウカ</t>
    </rPh>
    <rPh sb="40" eb="43">
      <t>ソウスイカン</t>
    </rPh>
    <rPh sb="44" eb="46">
      <t>フセツ</t>
    </rPh>
    <rPh sb="46" eb="47">
      <t>カ</t>
    </rPh>
    <rPh sb="48" eb="50">
      <t>ジッシ</t>
    </rPh>
    <rPh sb="58" eb="60">
      <t>ヘイセイ</t>
    </rPh>
    <rPh sb="62" eb="64">
      <t>ネンド</t>
    </rPh>
    <rPh sb="65" eb="66">
      <t>クラ</t>
    </rPh>
    <rPh sb="69" eb="70">
      <t>タカ</t>
    </rPh>
    <rPh sb="71" eb="72">
      <t>アタイ</t>
    </rPh>
    <rPh sb="88" eb="89">
      <t>ヒク</t>
    </rPh>
    <rPh sb="90" eb="92">
      <t>スウチ</t>
    </rPh>
    <rPh sb="99" eb="101">
      <t>カンロ</t>
    </rPh>
    <rPh sb="101" eb="103">
      <t>イガイ</t>
    </rPh>
    <rPh sb="104" eb="106">
      <t>シセツ</t>
    </rPh>
    <rPh sb="107" eb="109">
      <t>コウシン</t>
    </rPh>
    <rPh sb="110" eb="113">
      <t>タイシンカ</t>
    </rPh>
    <rPh sb="113" eb="114">
      <t>ナド</t>
    </rPh>
    <rPh sb="122" eb="124">
      <t>シキン</t>
    </rPh>
    <rPh sb="124" eb="126">
      <t>チョウタツ</t>
    </rPh>
    <rPh sb="126" eb="128">
      <t>ホウホウ</t>
    </rPh>
    <rPh sb="129" eb="130">
      <t>フク</t>
    </rPh>
    <rPh sb="131" eb="133">
      <t>コウシン</t>
    </rPh>
    <rPh sb="133" eb="135">
      <t>ケイカク</t>
    </rPh>
    <rPh sb="139" eb="141">
      <t>コウシン</t>
    </rPh>
    <rPh sb="141" eb="143">
      <t>ジギョウ</t>
    </rPh>
    <rPh sb="144" eb="145">
      <t>スス</t>
    </rPh>
    <rPh sb="147" eb="149">
      <t>ヒツヨウ</t>
    </rPh>
    <phoneticPr fontId="4"/>
  </si>
  <si>
    <t>①収益的収支比率・・・給水収益や一般会計からの繰入金等の総収益で、総費用に地方債償還金を加えた額をどの程度賄えているかを表す指標。給水収益で費用をも賄えていない状態が続いており、一般会計からの繰入金で対応している。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料金回収率・・・給水に係る費用がどの程度給水収益で賄われているかを表す指標。料金回収率は災害が発生したため22.85％と低い値となっている。料金は既にかなり高い設定であるため、施設の統廃合等を検討し、費用の抑制に取り組む必要がある。⑥給水原価・・・有収水量1ｍ3当たりどれだけの費用がかかっているかを表す指標。送水管の布設替や別の民営簡易水道との統合整備に要した費用（起債）の償還が大きく影響しており、また水源についてもダムに依存しているため、その処理費用も比較的高いことが原因と考えられる。⑦施設利用率・・・施設の利用状況や適正規模を判断する指標。給水人口の減少に伴う排水量の減少が原因と考えられる。今後は、施設の統廃合やダウンサイジングを検討していく必要がある。⑧有収率・・・施設の稼動が収益につながっているかを判断する指標。平成28年度は、なかなか発見できなかった漏水があったため有収率が下がっているが既に修理済みである。今後とも配水流量の監視を行うと共に漏水調査等を実施し、少しでも早い対応をすることが重要である。</t>
    <rPh sb="1" eb="4">
      <t>シュウエキテキ</t>
    </rPh>
    <rPh sb="4" eb="6">
      <t>シュウシ</t>
    </rPh>
    <rPh sb="6" eb="8">
      <t>ヒリツ</t>
    </rPh>
    <rPh sb="11" eb="13">
      <t>キュウスイ</t>
    </rPh>
    <rPh sb="13" eb="15">
      <t>シュウエキ</t>
    </rPh>
    <rPh sb="16" eb="18">
      <t>イッパン</t>
    </rPh>
    <rPh sb="18" eb="20">
      <t>カイケイ</t>
    </rPh>
    <rPh sb="23" eb="25">
      <t>クリイレ</t>
    </rPh>
    <rPh sb="25" eb="26">
      <t>キン</t>
    </rPh>
    <rPh sb="26" eb="27">
      <t>ナド</t>
    </rPh>
    <rPh sb="28" eb="29">
      <t>ソウ</t>
    </rPh>
    <rPh sb="29" eb="31">
      <t>シュウエキ</t>
    </rPh>
    <rPh sb="33" eb="36">
      <t>ソウヒヨウ</t>
    </rPh>
    <rPh sb="37" eb="39">
      <t>チホウ</t>
    </rPh>
    <rPh sb="39" eb="40">
      <t>サイ</t>
    </rPh>
    <rPh sb="40" eb="43">
      <t>ショウカンキン</t>
    </rPh>
    <rPh sb="44" eb="45">
      <t>クワ</t>
    </rPh>
    <rPh sb="47" eb="48">
      <t>ガク</t>
    </rPh>
    <rPh sb="51" eb="53">
      <t>テイド</t>
    </rPh>
    <rPh sb="53" eb="54">
      <t>マカナ</t>
    </rPh>
    <rPh sb="60" eb="61">
      <t>アラワ</t>
    </rPh>
    <rPh sb="62" eb="64">
      <t>シヒョウ</t>
    </rPh>
    <rPh sb="65" eb="67">
      <t>キュウスイ</t>
    </rPh>
    <rPh sb="67" eb="69">
      <t>シュウエキ</t>
    </rPh>
    <rPh sb="70" eb="72">
      <t>ヒヨウ</t>
    </rPh>
    <rPh sb="74" eb="75">
      <t>マカナ</t>
    </rPh>
    <rPh sb="80" eb="82">
      <t>ジョウタイ</t>
    </rPh>
    <rPh sb="83" eb="84">
      <t>ツヅ</t>
    </rPh>
    <rPh sb="89" eb="91">
      <t>イッパン</t>
    </rPh>
    <rPh sb="91" eb="93">
      <t>カイケイ</t>
    </rPh>
    <rPh sb="96" eb="98">
      <t>クリイレ</t>
    </rPh>
    <rPh sb="98" eb="99">
      <t>キン</t>
    </rPh>
    <rPh sb="100" eb="102">
      <t>タイオウ</t>
    </rPh>
    <rPh sb="108" eb="110">
      <t>キギョウ</t>
    </rPh>
    <rPh sb="110" eb="111">
      <t>サイ</t>
    </rPh>
    <rPh sb="111" eb="113">
      <t>ザンダカ</t>
    </rPh>
    <rPh sb="113" eb="114">
      <t>タイ</t>
    </rPh>
    <rPh sb="497" eb="499">
      <t>キュウスイ</t>
    </rPh>
    <rPh sb="499" eb="501">
      <t>ジンコウ</t>
    </rPh>
    <rPh sb="502" eb="504">
      <t>ゲンショウ</t>
    </rPh>
    <rPh sb="505" eb="506">
      <t>トモナ</t>
    </rPh>
    <rPh sb="507" eb="509">
      <t>ハイスイ</t>
    </rPh>
    <rPh sb="509" eb="510">
      <t>リョウ</t>
    </rPh>
    <rPh sb="511" eb="513">
      <t>ゲンショウ</t>
    </rPh>
    <rPh sb="514" eb="516">
      <t>ゲンイン</t>
    </rPh>
    <rPh sb="517" eb="518">
      <t>カンガ</t>
    </rPh>
    <rPh sb="523" eb="525">
      <t>コンゴ</t>
    </rPh>
    <rPh sb="527" eb="529">
      <t>シセツ</t>
    </rPh>
    <rPh sb="530" eb="533">
      <t>トウハイゴウ</t>
    </rPh>
    <rPh sb="543" eb="545">
      <t>ケントウ</t>
    </rPh>
    <rPh sb="549" eb="551">
      <t>ヒツヨウ</t>
    </rPh>
    <rPh sb="556" eb="557">
      <t>ユウ</t>
    </rPh>
    <rPh sb="557" eb="558">
      <t>オサ</t>
    </rPh>
    <rPh sb="558" eb="559">
      <t>リツ</t>
    </rPh>
    <rPh sb="562" eb="564">
      <t>シセツ</t>
    </rPh>
    <rPh sb="565" eb="567">
      <t>カドウ</t>
    </rPh>
    <rPh sb="568" eb="570">
      <t>シュウエキ</t>
    </rPh>
    <rPh sb="580" eb="582">
      <t>ハンダン</t>
    </rPh>
    <rPh sb="584" eb="586">
      <t>シヒョウ</t>
    </rPh>
    <rPh sb="587" eb="589">
      <t>ヘイセイ</t>
    </rPh>
    <rPh sb="591" eb="593">
      <t>ネンド</t>
    </rPh>
    <rPh sb="599" eb="601">
      <t>ハッケン</t>
    </rPh>
    <rPh sb="607" eb="609">
      <t>ロウスイ</t>
    </rPh>
    <rPh sb="617" eb="618">
      <t>リツ</t>
    </rPh>
    <rPh sb="619" eb="620">
      <t>サ</t>
    </rPh>
    <rPh sb="626" eb="627">
      <t>スデ</t>
    </rPh>
    <rPh sb="628" eb="630">
      <t>シュウリ</t>
    </rPh>
    <rPh sb="630" eb="631">
      <t>ス</t>
    </rPh>
    <rPh sb="636" eb="638">
      <t>コンゴ</t>
    </rPh>
    <rPh sb="640" eb="642">
      <t>ハイスイ</t>
    </rPh>
    <rPh sb="642" eb="644">
      <t>リュウリョウ</t>
    </rPh>
    <rPh sb="645" eb="647">
      <t>カンシ</t>
    </rPh>
    <rPh sb="648" eb="649">
      <t>オコナ</t>
    </rPh>
    <rPh sb="651" eb="652">
      <t>トモ</t>
    </rPh>
    <rPh sb="653" eb="655">
      <t>ロウスイ</t>
    </rPh>
    <rPh sb="655" eb="657">
      <t>チョウサ</t>
    </rPh>
    <rPh sb="657" eb="658">
      <t>ナド</t>
    </rPh>
    <rPh sb="659" eb="661">
      <t>ジッシ</t>
    </rPh>
    <rPh sb="663" eb="664">
      <t>スコ</t>
    </rPh>
    <rPh sb="667" eb="668">
      <t>ハヤ</t>
    </rPh>
    <rPh sb="669" eb="671">
      <t>タイオウ</t>
    </rPh>
    <rPh sb="677" eb="679">
      <t>ジュウヨウ</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</si>
  <si>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そこで、経営の健全性・効率性を見直すために、資産状況を把握し、施設の統廃合やダウンサイジングを含めた更新計画を作成することが重要となる。また、上水道との統合を含めた法的化への移行も必要となる。</t>
    <rPh sb="0" eb="2">
      <t>キュウスイ</t>
    </rPh>
    <rPh sb="2" eb="4">
      <t>ジンコウ</t>
    </rPh>
    <rPh sb="5" eb="7">
      <t>ゲンショウ</t>
    </rPh>
    <rPh sb="8" eb="9">
      <t>トモナ</t>
    </rPh>
    <rPh sb="10" eb="12">
      <t>リョウキン</t>
    </rPh>
    <rPh sb="12" eb="14">
      <t>シュウニュウ</t>
    </rPh>
    <rPh sb="15" eb="16">
      <t>ゲン</t>
    </rPh>
    <rPh sb="17" eb="19">
      <t>マイトシ</t>
    </rPh>
    <rPh sb="19" eb="20">
      <t>スス</t>
    </rPh>
    <rPh sb="26" eb="28">
      <t>ゲンジョウ</t>
    </rPh>
    <rPh sb="32" eb="34">
      <t>リョウキン</t>
    </rPh>
    <rPh sb="35" eb="37">
      <t>ネア</t>
    </rPh>
    <rPh sb="44" eb="45">
      <t>スデ</t>
    </rPh>
    <rPh sb="49" eb="50">
      <t>タカ</t>
    </rPh>
    <rPh sb="51" eb="53">
      <t>リョウキン</t>
    </rPh>
    <rPh sb="53" eb="55">
      <t>スイジュン</t>
    </rPh>
    <rPh sb="59" eb="62">
      <t>コウレイカ</t>
    </rPh>
    <rPh sb="62" eb="63">
      <t>リツ</t>
    </rPh>
    <rPh sb="64" eb="65">
      <t>タカ</t>
    </rPh>
    <rPh sb="70" eb="72">
      <t>ヒジョウ</t>
    </rPh>
    <rPh sb="73" eb="74">
      <t>ムツカ</t>
    </rPh>
    <rPh sb="80" eb="81">
      <t>クワ</t>
    </rPh>
    <rPh sb="83" eb="85">
      <t>カンロ</t>
    </rPh>
    <rPh sb="86" eb="88">
      <t>シセツ</t>
    </rPh>
    <rPh sb="89" eb="91">
      <t>コウシン</t>
    </rPh>
    <rPh sb="91" eb="93">
      <t>ジギョウ</t>
    </rPh>
    <rPh sb="94" eb="96">
      <t>カクジツ</t>
    </rPh>
    <rPh sb="97" eb="98">
      <t>オコナ</t>
    </rPh>
    <rPh sb="110" eb="112">
      <t>イッパン</t>
    </rPh>
    <rPh sb="112" eb="114">
      <t>カイケイ</t>
    </rPh>
    <rPh sb="117" eb="119">
      <t>クリイレ</t>
    </rPh>
    <rPh sb="119" eb="120">
      <t>キン</t>
    </rPh>
    <rPh sb="121" eb="122">
      <t>タヨ</t>
    </rPh>
    <rPh sb="126" eb="127">
      <t>エ</t>
    </rPh>
    <rPh sb="129" eb="131">
      <t>ジョウキョウ</t>
    </rPh>
    <rPh sb="139" eb="141">
      <t>ケイエイ</t>
    </rPh>
    <rPh sb="142" eb="145">
      <t>ケンゼンセイ</t>
    </rPh>
    <rPh sb="146" eb="149">
      <t>コウリツセイ</t>
    </rPh>
    <rPh sb="150" eb="152">
      <t>ミナオ</t>
    </rPh>
    <rPh sb="157" eb="159">
      <t>シサン</t>
    </rPh>
    <rPh sb="159" eb="161">
      <t>ジョウキョウ</t>
    </rPh>
    <rPh sb="162" eb="164">
      <t>ハアク</t>
    </rPh>
    <rPh sb="166" eb="168">
      <t>シセツ</t>
    </rPh>
    <rPh sb="169" eb="172">
      <t>トウハイゴウ</t>
    </rPh>
    <rPh sb="182" eb="183">
      <t>フク</t>
    </rPh>
    <rPh sb="185" eb="187">
      <t>コウシン</t>
    </rPh>
    <rPh sb="187" eb="189">
      <t>ケイカク</t>
    </rPh>
    <rPh sb="190" eb="192">
      <t>サクセイ</t>
    </rPh>
    <rPh sb="197" eb="199">
      <t>ジュウヨウ</t>
    </rPh>
    <rPh sb="206" eb="208">
      <t>ジョウスイ</t>
    </rPh>
    <rPh sb="208" eb="209">
      <t>ドウ</t>
    </rPh>
    <rPh sb="211" eb="213">
      <t>トウゴウ</t>
    </rPh>
    <rPh sb="214" eb="215">
      <t>フク</t>
    </rPh>
    <rPh sb="217" eb="218">
      <t>ホウ</t>
    </rPh>
    <rPh sb="218" eb="219">
      <t>テキ</t>
    </rPh>
    <rPh sb="219" eb="220">
      <t>カ</t>
    </rPh>
    <rPh sb="222" eb="224">
      <t>イコウ</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</si>
</sst>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shrinkToFit="1"/>
      <protection locked="0"/>
    </xf>
    <xf numFmtId="0" fontId="16" fillId="0" borderId="0" xfId="0" applyFont="1" applyBorder="1" applyAlignment="1" applyProtection="1">
      <alignment horizontal="left" vertical="top" wrapText="1" shrinkToFit="1"/>
      <protection locked="0"/>
    </xf>
    <xf numFmtId="0" fontId="16" fillId="0" borderId="7" xfId="0" applyFont="1" applyBorder="1" applyAlignment="1" applyProtection="1">
      <alignment horizontal="left" vertical="top" wrapText="1" shrinkToFit="1"/>
      <protection locked="0"/>
    </xf>
    <xf numFmtId="0" fontId="16" fillId="0" borderId="8" xfId="0" applyFont="1" applyBorder="1" applyAlignment="1" applyProtection="1">
      <alignment horizontal="left" vertical="top" wrapText="1" shrinkToFit="1"/>
      <protection locked="0"/>
    </xf>
    <xf numFmtId="0" fontId="16" fillId="0" borderId="1" xfId="0" applyFont="1" applyBorder="1" applyAlignment="1" applyProtection="1">
      <alignment horizontal="left" vertical="top" wrapText="1" shrinkToFit="1"/>
      <protection locked="0"/>
    </xf>
    <xf numFmtId="0" fontId="16" fillId="0" borderId="9" xfId="0" applyFont="1" applyBorder="1" applyAlignment="1" applyProtection="1">
      <alignment horizontal="left" vertical="top" wrapText="1" shrinkToFi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0.24</c:v>
                </c:pt>
                <c:pt idx="1">
                  <c:v>0.05</c:v>
                </c:pt>
                <c:pt idx="2">
                  <c:v>0.59</c:v>
                </c:pt>
                <c:pt idx="3">
                  <c:v>1.0900000000000001</c:v>
                </c:pt>
                <c:pt idx="4">
                  <c:v>1.63</c:v>
                </c:pt>
              </c:numCache>
            </c:numRef>
          </c:val>
          <c:extLst xmlns:c16r2="http://schemas.microsoft.com/office/drawing/2015/06/chart">
            <c:ext xmlns:c16="http://schemas.microsoft.com/office/drawing/2014/chart" uri="{C3380CC4-5D6E-409C-BE32-E72D297353CC}">
              <c16:uniqueId val="{00000000-8B4C-469F-848E-9DA3BC4FD556}"/>
            </c:ext>
          </c:extLst>
        </c:ser>
        <c:dLbls>
          <c:showLegendKey val="0"/>
          <c:showVal val="0"/>
          <c:showCatName val="0"/>
          <c:showSerName val="0"/>
          <c:showPercent val="0"/>
          <c:showBubbleSize val="0"/>
        </c:dLbls>
        <c:gapWidth val="150"/>
        <c:axId val="197009520"/>
        <c:axId val="19712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8B4C-469F-848E-9DA3BC4FD556}"/>
            </c:ext>
          </c:extLst>
        </c:ser>
        <c:dLbls>
          <c:showLegendKey val="0"/>
          <c:showVal val="0"/>
          <c:showCatName val="0"/>
          <c:showSerName val="0"/>
          <c:showPercent val="0"/>
          <c:showBubbleSize val="0"/>
        </c:dLbls>
        <c:marker val="1"/>
        <c:smooth val="0"/>
        <c:axId val="197009520"/>
        <c:axId val="197128840"/>
      </c:lineChart>
      <c:dateAx>
        <c:axId val="197009520"/>
        <c:scaling>
          <c:orientation val="minMax"/>
        </c:scaling>
        <c:delete val="1"/>
        <c:axPos val="b"/>
        <c:numFmt formatCode="ge" sourceLinked="1"/>
        <c:majorTickMark val="none"/>
        <c:minorTickMark val="none"/>
        <c:tickLblPos val="none"/>
        <c:crossAx val="197128840"/>
        <c:crosses val="autoZero"/>
        <c:auto val="1"/>
        <c:lblOffset val="100"/>
        <c:baseTimeUnit val="years"/>
      </c:dateAx>
      <c:valAx>
        <c:axId val="1971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0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42.24</c:v>
                </c:pt>
                <c:pt idx="1">
                  <c:v>38.14</c:v>
                </c:pt>
                <c:pt idx="2">
                  <c:v>33</c:v>
                </c:pt>
                <c:pt idx="3">
                  <c:v>34.630000000000003</c:v>
                </c:pt>
                <c:pt idx="4">
                  <c:v>34.15</c:v>
                </c:pt>
              </c:numCache>
            </c:numRef>
          </c:val>
          <c:extLst xmlns:c16r2="http://schemas.microsoft.com/office/drawing/2015/06/chart">
            <c:ext xmlns:c16="http://schemas.microsoft.com/office/drawing/2014/chart" uri="{C3380CC4-5D6E-409C-BE32-E72D297353CC}">
              <c16:uniqueId val="{00000000-6319-4742-9DA9-1B640E0A3AC2}"/>
            </c:ext>
          </c:extLst>
        </c:ser>
        <c:dLbls>
          <c:showLegendKey val="0"/>
          <c:showVal val="0"/>
          <c:showCatName val="0"/>
          <c:showSerName val="0"/>
          <c:showPercent val="0"/>
          <c:showBubbleSize val="0"/>
        </c:dLbls>
        <c:gapWidth val="150"/>
        <c:axId val="197544720"/>
        <c:axId val="1975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6319-4742-9DA9-1B640E0A3AC2}"/>
            </c:ext>
          </c:extLst>
        </c:ser>
        <c:dLbls>
          <c:showLegendKey val="0"/>
          <c:showVal val="0"/>
          <c:showCatName val="0"/>
          <c:showSerName val="0"/>
          <c:showPercent val="0"/>
          <c:showBubbleSize val="0"/>
        </c:dLbls>
        <c:marker val="1"/>
        <c:smooth val="0"/>
        <c:axId val="197544720"/>
        <c:axId val="197545112"/>
      </c:lineChart>
      <c:dateAx>
        <c:axId val="197544720"/>
        <c:scaling>
          <c:orientation val="minMax"/>
        </c:scaling>
        <c:delete val="1"/>
        <c:axPos val="b"/>
        <c:numFmt formatCode="ge" sourceLinked="1"/>
        <c:majorTickMark val="none"/>
        <c:minorTickMark val="none"/>
        <c:tickLblPos val="none"/>
        <c:crossAx val="197545112"/>
        <c:crosses val="autoZero"/>
        <c:auto val="1"/>
        <c:lblOffset val="100"/>
        <c:baseTimeUnit val="years"/>
      </c:dateAx>
      <c:valAx>
        <c:axId val="1975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80.8</c:v>
                </c:pt>
                <c:pt idx="1">
                  <c:v>84.25</c:v>
                </c:pt>
                <c:pt idx="2">
                  <c:v>84.75</c:v>
                </c:pt>
                <c:pt idx="3">
                  <c:v>78.97</c:v>
                </c:pt>
                <c:pt idx="4">
                  <c:v>71.69</c:v>
                </c:pt>
              </c:numCache>
            </c:numRef>
          </c:val>
          <c:extLst xmlns:c16r2="http://schemas.microsoft.com/office/drawing/2015/06/chart">
            <c:ext xmlns:c16="http://schemas.microsoft.com/office/drawing/2014/chart" uri="{C3380CC4-5D6E-409C-BE32-E72D297353CC}">
              <c16:uniqueId val="{00000000-C2B7-49F4-8F59-E063CDDFEB0E}"/>
            </c:ext>
          </c:extLst>
        </c:ser>
        <c:dLbls>
          <c:showLegendKey val="0"/>
          <c:showVal val="0"/>
          <c:showCatName val="0"/>
          <c:showSerName val="0"/>
          <c:showPercent val="0"/>
          <c:showBubbleSize val="0"/>
        </c:dLbls>
        <c:gapWidth val="150"/>
        <c:axId val="197856664"/>
        <c:axId val="19785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C2B7-49F4-8F59-E063CDDFEB0E}"/>
            </c:ext>
          </c:extLst>
        </c:ser>
        <c:dLbls>
          <c:showLegendKey val="0"/>
          <c:showVal val="0"/>
          <c:showCatName val="0"/>
          <c:showSerName val="0"/>
          <c:showPercent val="0"/>
          <c:showBubbleSize val="0"/>
        </c:dLbls>
        <c:marker val="1"/>
        <c:smooth val="0"/>
        <c:axId val="197856664"/>
        <c:axId val="197857056"/>
      </c:lineChart>
      <c:dateAx>
        <c:axId val="197856664"/>
        <c:scaling>
          <c:orientation val="minMax"/>
        </c:scaling>
        <c:delete val="1"/>
        <c:axPos val="b"/>
        <c:numFmt formatCode="ge" sourceLinked="1"/>
        <c:majorTickMark val="none"/>
        <c:minorTickMark val="none"/>
        <c:tickLblPos val="none"/>
        <c:crossAx val="197857056"/>
        <c:crosses val="autoZero"/>
        <c:auto val="1"/>
        <c:lblOffset val="100"/>
        <c:baseTimeUnit val="years"/>
      </c:dateAx>
      <c:valAx>
        <c:axId val="1978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85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49.61</c:v>
                </c:pt>
                <c:pt idx="1">
                  <c:v>59.37</c:v>
                </c:pt>
                <c:pt idx="2">
                  <c:v>68.19</c:v>
                </c:pt>
                <c:pt idx="3">
                  <c:v>70.34</c:v>
                </c:pt>
                <c:pt idx="4">
                  <c:v>79.849999999999994</c:v>
                </c:pt>
              </c:numCache>
            </c:numRef>
          </c:val>
          <c:extLst xmlns:c16r2="http://schemas.microsoft.com/office/drawing/2015/06/chart">
            <c:ext xmlns:c16="http://schemas.microsoft.com/office/drawing/2014/chart" uri="{C3380CC4-5D6E-409C-BE32-E72D297353CC}">
              <c16:uniqueId val="{00000000-09E0-428A-96AB-6D9673444901}"/>
            </c:ext>
          </c:extLst>
        </c:ser>
        <c:dLbls>
          <c:showLegendKey val="0"/>
          <c:showVal val="0"/>
          <c:showCatName val="0"/>
          <c:showSerName val="0"/>
          <c:showPercent val="0"/>
          <c:showBubbleSize val="0"/>
        </c:dLbls>
        <c:gapWidth val="150"/>
        <c:axId val="197220912"/>
        <c:axId val="19722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09E0-428A-96AB-6D9673444901}"/>
            </c:ext>
          </c:extLst>
        </c:ser>
        <c:dLbls>
          <c:showLegendKey val="0"/>
          <c:showVal val="0"/>
          <c:showCatName val="0"/>
          <c:showSerName val="0"/>
          <c:showPercent val="0"/>
          <c:showBubbleSize val="0"/>
        </c:dLbls>
        <c:marker val="1"/>
        <c:smooth val="0"/>
        <c:axId val="197220912"/>
        <c:axId val="197221296"/>
      </c:lineChart>
      <c:dateAx>
        <c:axId val="197220912"/>
        <c:scaling>
          <c:orientation val="minMax"/>
        </c:scaling>
        <c:delete val="1"/>
        <c:axPos val="b"/>
        <c:numFmt formatCode="ge" sourceLinked="1"/>
        <c:majorTickMark val="none"/>
        <c:minorTickMark val="none"/>
        <c:tickLblPos val="none"/>
        <c:crossAx val="197221296"/>
        <c:crosses val="autoZero"/>
        <c:auto val="1"/>
        <c:lblOffset val="100"/>
        <c:baseTimeUnit val="years"/>
      </c:dateAx>
      <c:valAx>
        <c:axId val="19722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A-4F16-965D-C238F5CF31E1}"/>
            </c:ext>
          </c:extLst>
        </c:ser>
        <c:dLbls>
          <c:showLegendKey val="0"/>
          <c:showVal val="0"/>
          <c:showCatName val="0"/>
          <c:showSerName val="0"/>
          <c:showPercent val="0"/>
          <c:showBubbleSize val="0"/>
        </c:dLbls>
        <c:gapWidth val="150"/>
        <c:axId val="197190920"/>
        <c:axId val="19736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A-4F16-965D-C238F5CF31E1}"/>
            </c:ext>
          </c:extLst>
        </c:ser>
        <c:dLbls>
          <c:showLegendKey val="0"/>
          <c:showVal val="0"/>
          <c:showCatName val="0"/>
          <c:showSerName val="0"/>
          <c:showPercent val="0"/>
          <c:showBubbleSize val="0"/>
        </c:dLbls>
        <c:marker val="1"/>
        <c:smooth val="0"/>
        <c:axId val="197190920"/>
        <c:axId val="197363432"/>
      </c:lineChart>
      <c:dateAx>
        <c:axId val="197190920"/>
        <c:scaling>
          <c:orientation val="minMax"/>
        </c:scaling>
        <c:delete val="1"/>
        <c:axPos val="b"/>
        <c:numFmt formatCode="ge" sourceLinked="1"/>
        <c:majorTickMark val="none"/>
        <c:minorTickMark val="none"/>
        <c:tickLblPos val="none"/>
        <c:crossAx val="197363432"/>
        <c:crosses val="autoZero"/>
        <c:auto val="1"/>
        <c:lblOffset val="100"/>
        <c:baseTimeUnit val="years"/>
      </c:dateAx>
      <c:valAx>
        <c:axId val="19736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B2-453A-B759-1D6377EB20AB}"/>
            </c:ext>
          </c:extLst>
        </c:ser>
        <c:dLbls>
          <c:showLegendKey val="0"/>
          <c:showVal val="0"/>
          <c:showCatName val="0"/>
          <c:showSerName val="0"/>
          <c:showPercent val="0"/>
          <c:showBubbleSize val="0"/>
        </c:dLbls>
        <c:gapWidth val="150"/>
        <c:axId val="197666424"/>
        <c:axId val="12004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B2-453A-B759-1D6377EB20AB}"/>
            </c:ext>
          </c:extLst>
        </c:ser>
        <c:dLbls>
          <c:showLegendKey val="0"/>
          <c:showVal val="0"/>
          <c:showCatName val="0"/>
          <c:showSerName val="0"/>
          <c:showPercent val="0"/>
          <c:showBubbleSize val="0"/>
        </c:dLbls>
        <c:marker val="1"/>
        <c:smooth val="0"/>
        <c:axId val="197666424"/>
        <c:axId val="120047048"/>
      </c:lineChart>
      <c:dateAx>
        <c:axId val="197666424"/>
        <c:scaling>
          <c:orientation val="minMax"/>
        </c:scaling>
        <c:delete val="1"/>
        <c:axPos val="b"/>
        <c:numFmt formatCode="ge" sourceLinked="1"/>
        <c:majorTickMark val="none"/>
        <c:minorTickMark val="none"/>
        <c:tickLblPos val="none"/>
        <c:crossAx val="120047048"/>
        <c:crosses val="autoZero"/>
        <c:auto val="1"/>
        <c:lblOffset val="100"/>
        <c:baseTimeUnit val="years"/>
      </c:dateAx>
      <c:valAx>
        <c:axId val="12004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6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FA-4D14-812D-60A496E95EC1}"/>
            </c:ext>
          </c:extLst>
        </c:ser>
        <c:dLbls>
          <c:showLegendKey val="0"/>
          <c:showVal val="0"/>
          <c:showCatName val="0"/>
          <c:showSerName val="0"/>
          <c:showPercent val="0"/>
          <c:showBubbleSize val="0"/>
        </c:dLbls>
        <c:gapWidth val="150"/>
        <c:axId val="120048224"/>
        <c:axId val="12004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FA-4D14-812D-60A496E95EC1}"/>
            </c:ext>
          </c:extLst>
        </c:ser>
        <c:dLbls>
          <c:showLegendKey val="0"/>
          <c:showVal val="0"/>
          <c:showCatName val="0"/>
          <c:showSerName val="0"/>
          <c:showPercent val="0"/>
          <c:showBubbleSize val="0"/>
        </c:dLbls>
        <c:marker val="1"/>
        <c:smooth val="0"/>
        <c:axId val="120048224"/>
        <c:axId val="120048616"/>
      </c:lineChart>
      <c:dateAx>
        <c:axId val="120048224"/>
        <c:scaling>
          <c:orientation val="minMax"/>
        </c:scaling>
        <c:delete val="1"/>
        <c:axPos val="b"/>
        <c:numFmt formatCode="ge" sourceLinked="1"/>
        <c:majorTickMark val="none"/>
        <c:minorTickMark val="none"/>
        <c:tickLblPos val="none"/>
        <c:crossAx val="120048616"/>
        <c:crosses val="autoZero"/>
        <c:auto val="1"/>
        <c:lblOffset val="100"/>
        <c:baseTimeUnit val="years"/>
      </c:dateAx>
      <c:valAx>
        <c:axId val="12004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69-46D3-BBCD-2DBE22396905}"/>
            </c:ext>
          </c:extLst>
        </c:ser>
        <c:dLbls>
          <c:showLegendKey val="0"/>
          <c:showVal val="0"/>
          <c:showCatName val="0"/>
          <c:showSerName val="0"/>
          <c:showPercent val="0"/>
          <c:showBubbleSize val="0"/>
        </c:dLbls>
        <c:gapWidth val="150"/>
        <c:axId val="197533368"/>
        <c:axId val="1975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69-46D3-BBCD-2DBE22396905}"/>
            </c:ext>
          </c:extLst>
        </c:ser>
        <c:dLbls>
          <c:showLegendKey val="0"/>
          <c:showVal val="0"/>
          <c:showCatName val="0"/>
          <c:showSerName val="0"/>
          <c:showPercent val="0"/>
          <c:showBubbleSize val="0"/>
        </c:dLbls>
        <c:marker val="1"/>
        <c:smooth val="0"/>
        <c:axId val="197533368"/>
        <c:axId val="197533760"/>
      </c:lineChart>
      <c:dateAx>
        <c:axId val="197533368"/>
        <c:scaling>
          <c:orientation val="minMax"/>
        </c:scaling>
        <c:delete val="1"/>
        <c:axPos val="b"/>
        <c:numFmt formatCode="ge" sourceLinked="1"/>
        <c:majorTickMark val="none"/>
        <c:minorTickMark val="none"/>
        <c:tickLblPos val="none"/>
        <c:crossAx val="197533760"/>
        <c:crosses val="autoZero"/>
        <c:auto val="1"/>
        <c:lblOffset val="100"/>
        <c:baseTimeUnit val="years"/>
      </c:dateAx>
      <c:valAx>
        <c:axId val="1975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1525.83</c:v>
                </c:pt>
                <c:pt idx="1">
                  <c:v>1538.33</c:v>
                </c:pt>
                <c:pt idx="2">
                  <c:v>1327.2</c:v>
                </c:pt>
                <c:pt idx="3">
                  <c:v>1345.39</c:v>
                </c:pt>
                <c:pt idx="4">
                  <c:v>1452.69</c:v>
                </c:pt>
              </c:numCache>
            </c:numRef>
          </c:val>
          <c:extLst xmlns:c16r2="http://schemas.microsoft.com/office/drawing/2015/06/chart">
            <c:ext xmlns:c16="http://schemas.microsoft.com/office/drawing/2014/chart" uri="{C3380CC4-5D6E-409C-BE32-E72D297353CC}">
              <c16:uniqueId val="{00000000-901B-4F66-9D82-A9AF33D9F149}"/>
            </c:ext>
          </c:extLst>
        </c:ser>
        <c:dLbls>
          <c:showLegendKey val="0"/>
          <c:showVal val="0"/>
          <c:showCatName val="0"/>
          <c:showSerName val="0"/>
          <c:showPercent val="0"/>
          <c:showBubbleSize val="0"/>
        </c:dLbls>
        <c:gapWidth val="150"/>
        <c:axId val="197541976"/>
        <c:axId val="19754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01B-4F66-9D82-A9AF33D9F149}"/>
            </c:ext>
          </c:extLst>
        </c:ser>
        <c:dLbls>
          <c:showLegendKey val="0"/>
          <c:showVal val="0"/>
          <c:showCatName val="0"/>
          <c:showSerName val="0"/>
          <c:showPercent val="0"/>
          <c:showBubbleSize val="0"/>
        </c:dLbls>
        <c:marker val="1"/>
        <c:smooth val="0"/>
        <c:axId val="197541976"/>
        <c:axId val="197542368"/>
      </c:lineChart>
      <c:dateAx>
        <c:axId val="197541976"/>
        <c:scaling>
          <c:orientation val="minMax"/>
        </c:scaling>
        <c:delete val="1"/>
        <c:axPos val="b"/>
        <c:numFmt formatCode="ge" sourceLinked="1"/>
        <c:majorTickMark val="none"/>
        <c:minorTickMark val="none"/>
        <c:tickLblPos val="none"/>
        <c:crossAx val="197542368"/>
        <c:crosses val="autoZero"/>
        <c:auto val="1"/>
        <c:lblOffset val="100"/>
        <c:baseTimeUnit val="years"/>
      </c:dateAx>
      <c:valAx>
        <c:axId val="1975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4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33.89</c:v>
                </c:pt>
                <c:pt idx="1">
                  <c:v>35.93</c:v>
                </c:pt>
                <c:pt idx="2">
                  <c:v>37.89</c:v>
                </c:pt>
                <c:pt idx="3">
                  <c:v>37.81</c:v>
                </c:pt>
                <c:pt idx="4">
                  <c:v>22.85</c:v>
                </c:pt>
              </c:numCache>
            </c:numRef>
          </c:val>
          <c:extLst xmlns:c16r2="http://schemas.microsoft.com/office/drawing/2015/06/chart">
            <c:ext xmlns:c16="http://schemas.microsoft.com/office/drawing/2014/chart" uri="{C3380CC4-5D6E-409C-BE32-E72D297353CC}">
              <c16:uniqueId val="{00000000-F1C5-4287-9194-26F3093C7041}"/>
            </c:ext>
          </c:extLst>
        </c:ser>
        <c:dLbls>
          <c:showLegendKey val="0"/>
          <c:showVal val="0"/>
          <c:showCatName val="0"/>
          <c:showSerName val="0"/>
          <c:showPercent val="0"/>
          <c:showBubbleSize val="0"/>
        </c:dLbls>
        <c:gapWidth val="150"/>
        <c:axId val="197532584"/>
        <c:axId val="1975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F1C5-4287-9194-26F3093C7041}"/>
            </c:ext>
          </c:extLst>
        </c:ser>
        <c:dLbls>
          <c:showLegendKey val="0"/>
          <c:showVal val="0"/>
          <c:showCatName val="0"/>
          <c:showSerName val="0"/>
          <c:showPercent val="0"/>
          <c:showBubbleSize val="0"/>
        </c:dLbls>
        <c:marker val="1"/>
        <c:smooth val="0"/>
        <c:axId val="197532584"/>
        <c:axId val="197532192"/>
      </c:lineChart>
      <c:dateAx>
        <c:axId val="197532584"/>
        <c:scaling>
          <c:orientation val="minMax"/>
        </c:scaling>
        <c:delete val="1"/>
        <c:axPos val="b"/>
        <c:numFmt formatCode="ge" sourceLinked="1"/>
        <c:majorTickMark val="none"/>
        <c:minorTickMark val="none"/>
        <c:tickLblPos val="none"/>
        <c:crossAx val="197532192"/>
        <c:crosses val="autoZero"/>
        <c:auto val="1"/>
        <c:lblOffset val="100"/>
        <c:baseTimeUnit val="years"/>
      </c:dateAx>
      <c:valAx>
        <c:axId val="1975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570.02</c:v>
                </c:pt>
                <c:pt idx="1">
                  <c:v>564.34</c:v>
                </c:pt>
                <c:pt idx="2">
                  <c:v>625.65</c:v>
                </c:pt>
                <c:pt idx="3">
                  <c:v>627.51</c:v>
                </c:pt>
                <c:pt idx="4">
                  <c:v>1051.2</c:v>
                </c:pt>
              </c:numCache>
            </c:numRef>
          </c:val>
          <c:extLst xmlns:c16r2="http://schemas.microsoft.com/office/drawing/2015/06/chart">
            <c:ext xmlns:c16="http://schemas.microsoft.com/office/drawing/2014/chart" uri="{C3380CC4-5D6E-409C-BE32-E72D297353CC}">
              <c16:uniqueId val="{00000000-A136-4EC1-896A-A9AF53C4492A}"/>
            </c:ext>
          </c:extLst>
        </c:ser>
        <c:dLbls>
          <c:showLegendKey val="0"/>
          <c:showVal val="0"/>
          <c:showCatName val="0"/>
          <c:showSerName val="0"/>
          <c:showPercent val="0"/>
          <c:showBubbleSize val="0"/>
        </c:dLbls>
        <c:gapWidth val="150"/>
        <c:axId val="197532976"/>
        <c:axId val="19754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A136-4EC1-896A-A9AF53C4492A}"/>
            </c:ext>
          </c:extLst>
        </c:ser>
        <c:dLbls>
          <c:showLegendKey val="0"/>
          <c:showVal val="0"/>
          <c:showCatName val="0"/>
          <c:showSerName val="0"/>
          <c:showPercent val="0"/>
          <c:showBubbleSize val="0"/>
        </c:dLbls>
        <c:marker val="1"/>
        <c:smooth val="0"/>
        <c:axId val="197532976"/>
        <c:axId val="197543544"/>
      </c:lineChart>
      <c:dateAx>
        <c:axId val="197532976"/>
        <c:scaling>
          <c:orientation val="minMax"/>
        </c:scaling>
        <c:delete val="1"/>
        <c:axPos val="b"/>
        <c:numFmt formatCode="ge" sourceLinked="1"/>
        <c:majorTickMark val="none"/>
        <c:minorTickMark val="none"/>
        <c:tickLblPos val="none"/>
        <c:crossAx val="197543544"/>
        <c:crosses val="autoZero"/>
        <c:auto val="1"/>
        <c:lblOffset val="100"/>
        <c:baseTimeUnit val="years"/>
      </c:dateAx>
      <c:valAx>
        <c:axId val="19754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津久見市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18090</v>
      </c>
      <c r="AM8" s="49"/>
      <c r="AN8" s="49"/>
      <c r="AO8" s="49"/>
      <c r="AP8" s="49"/>
      <c r="AQ8" s="49"/>
      <c r="AR8" s="49"/>
      <c r="AS8" s="49"/>
      <c r="AT8" s="45">
        <f>データ!$S$6</f>
        <v>79.48</v>
      </c>
      <c r="AU8" s="45"/>
      <c r="AV8" s="45"/>
      <c r="AW8" s="45"/>
      <c r="AX8" s="45"/>
      <c r="AY8" s="45"/>
      <c r="AZ8" s="45"/>
      <c r="BA8" s="45"/>
      <c r="BB8" s="45">
        <f>データ!$T$6</f>
        <v>227.6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5.45</v>
      </c>
      <c r="Q10" s="45"/>
      <c r="R10" s="45"/>
      <c r="S10" s="45"/>
      <c r="T10" s="45"/>
      <c r="U10" s="45"/>
      <c r="V10" s="45"/>
      <c r="W10" s="49">
        <f>データ!$Q$6</f>
        <v>4480</v>
      </c>
      <c r="X10" s="49"/>
      <c r="Y10" s="49"/>
      <c r="Z10" s="49"/>
      <c r="AA10" s="49"/>
      <c r="AB10" s="49"/>
      <c r="AC10" s="49"/>
      <c r="AD10" s="2"/>
      <c r="AE10" s="2"/>
      <c r="AF10" s="2"/>
      <c r="AG10" s="2"/>
      <c r="AH10" s="2"/>
      <c r="AI10" s="2"/>
      <c r="AJ10" s="2"/>
      <c r="AK10" s="2"/>
      <c r="AL10" s="49">
        <f>データ!$U$6</f>
        <v>978</v>
      </c>
      <c r="AM10" s="49"/>
      <c r="AN10" s="49"/>
      <c r="AO10" s="49"/>
      <c r="AP10" s="49"/>
      <c r="AQ10" s="49"/>
      <c r="AR10" s="49"/>
      <c r="AS10" s="49"/>
      <c r="AT10" s="45">
        <f>データ!$V$6</f>
        <v>1.3</v>
      </c>
      <c r="AU10" s="45"/>
      <c r="AV10" s="45"/>
      <c r="AW10" s="45"/>
      <c r="AX10" s="45"/>
      <c r="AY10" s="45"/>
      <c r="AZ10" s="45"/>
      <c r="BA10" s="45"/>
      <c r="BB10" s="45">
        <f>データ!$W$6</f>
        <v>752.31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K50NDdMstF7Nv7m2nx4HL2+KlowG+BFtpKcW30K5YK4T91W02rTWCRHYTnNeHmESZTtaUZHBIpkqAAP4rSY+jA==" saltValue="oe9MvQ/UzzyAdW8Reubh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442071</v>
      </c>
      <c r="D6" s="33">
        <f t="shared" si="3"/>
        <v>47</v>
      </c>
      <c r="E6" s="33">
        <f t="shared" si="3"/>
        <v>1</v>
      </c>
      <c r="F6" s="33">
        <f t="shared" si="3"/>
        <v>0</v>
      </c>
      <c r="G6" s="33">
        <f t="shared" si="3"/>
        <v>0</v>
      </c>
      <c r="H6" s="33" t="str">
        <f t="shared" si="3"/>
        <v>大分県　津久見市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5.45</v>
      </c>
      <c r="Q6" s="34">
        <f t="shared" si="3"/>
        <v>4480</v>
      </c>
      <c r="R6" s="34">
        <f t="shared" si="3"/>
        <v>18090</v>
      </c>
      <c r="S6" s="34">
        <f t="shared" si="3"/>
        <v>79.48</v>
      </c>
      <c r="T6" s="34">
        <f t="shared" si="3"/>
        <v>227.6</v>
      </c>
      <c r="U6" s="34">
        <f t="shared" si="3"/>
        <v>978</v>
      </c>
      <c r="V6" s="34">
        <f t="shared" si="3"/>
        <v>1.3</v>
      </c>
      <c r="W6" s="34">
        <f t="shared" si="3"/>
        <v>752.31</v>
      </c>
      <c r="X6" s="35">
        <f>IF(X7="",NA(),X7)</f>
        <v>49.61</v>
      </c>
      <c r="Y6" s="35">
        <f t="shared" ref="Y6:AG6" si="4">IF(Y7="",NA(),Y7)</f>
        <v>59.37</v>
      </c>
      <c r="Z6" s="35">
        <f t="shared" si="4"/>
        <v>68.19</v>
      </c>
      <c r="AA6" s="35">
        <f t="shared" si="4"/>
        <v>70.34</v>
      </c>
      <c r="AB6" s="35">
        <f t="shared" si="4"/>
        <v>79.849999999999994</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1525.83</v>
      </c>
      <c r="BF6" s="35">
        <f t="shared" ref="BF6:BN6" si="7">IF(BF7="",NA(),BF7)</f>
        <v>1538.33</v>
      </c>
      <c r="BG6" s="35">
        <f t="shared" si="7"/>
        <v>1327.2</v>
      </c>
      <c r="BH6" s="35">
        <f t="shared" si="7"/>
        <v>1345.39</v>
      </c>
      <c r="BI6" s="35">
        <f t="shared" si="7"/>
        <v>1452.69</v>
      </c>
      <c r="BJ6" s="35">
        <f t="shared" si="7"/>
        <v>1462.56</v>
      </c>
      <c r="BK6" s="35">
        <f t="shared" si="7"/>
        <v>1486.62</v>
      </c>
      <c r="BL6" s="35">
        <f t="shared" si="7"/>
        <v>1510.14</v>
      </c>
      <c r="BM6" s="35">
        <f t="shared" si="7"/>
        <v>1595.62</v>
      </c>
      <c r="BN6" s="35">
        <f t="shared" si="7"/>
        <v>1302.33</v>
      </c>
      <c r="BO6" s="34" t="str">
        <f>IF(BO7="","",IF(BO7="-","【-】","【"&amp;SUBSTITUTE(TEXT(BO7,"#,##0.00"),"-","△")&amp;"】"))</f>
        <v>【1,141.75】</v>
      </c>
      <c r="BP6" s="35">
        <f>IF(BP7="",NA(),BP7)</f>
        <v>33.89</v>
      </c>
      <c r="BQ6" s="35">
        <f t="shared" ref="BQ6:BY6" si="8">IF(BQ7="",NA(),BQ7)</f>
        <v>35.93</v>
      </c>
      <c r="BR6" s="35">
        <f t="shared" si="8"/>
        <v>37.89</v>
      </c>
      <c r="BS6" s="35">
        <f t="shared" si="8"/>
        <v>37.81</v>
      </c>
      <c r="BT6" s="35">
        <f t="shared" si="8"/>
        <v>22.85</v>
      </c>
      <c r="BU6" s="35">
        <f t="shared" si="8"/>
        <v>32.39</v>
      </c>
      <c r="BV6" s="35">
        <f t="shared" si="8"/>
        <v>24.39</v>
      </c>
      <c r="BW6" s="35">
        <f t="shared" si="8"/>
        <v>22.67</v>
      </c>
      <c r="BX6" s="35">
        <f t="shared" si="8"/>
        <v>37.92</v>
      </c>
      <c r="BY6" s="35">
        <f t="shared" si="8"/>
        <v>40.89</v>
      </c>
      <c r="BZ6" s="34" t="str">
        <f>IF(BZ7="","",IF(BZ7="-","【-】","【"&amp;SUBSTITUTE(TEXT(BZ7,"#,##0.00"),"-","△")&amp;"】"))</f>
        <v>【54.93】</v>
      </c>
      <c r="CA6" s="35">
        <f>IF(CA7="",NA(),CA7)</f>
        <v>570.02</v>
      </c>
      <c r="CB6" s="35">
        <f t="shared" ref="CB6:CJ6" si="9">IF(CB7="",NA(),CB7)</f>
        <v>564.34</v>
      </c>
      <c r="CC6" s="35">
        <f t="shared" si="9"/>
        <v>625.65</v>
      </c>
      <c r="CD6" s="35">
        <f t="shared" si="9"/>
        <v>627.51</v>
      </c>
      <c r="CE6" s="35">
        <f t="shared" si="9"/>
        <v>1051.2</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42.24</v>
      </c>
      <c r="CM6" s="35">
        <f t="shared" ref="CM6:CU6" si="10">IF(CM7="",NA(),CM7)</f>
        <v>38.14</v>
      </c>
      <c r="CN6" s="35">
        <f t="shared" si="10"/>
        <v>33</v>
      </c>
      <c r="CO6" s="35">
        <f t="shared" si="10"/>
        <v>34.630000000000003</v>
      </c>
      <c r="CP6" s="35">
        <f t="shared" si="10"/>
        <v>34.15</v>
      </c>
      <c r="CQ6" s="35">
        <f t="shared" si="10"/>
        <v>50.49</v>
      </c>
      <c r="CR6" s="35">
        <f t="shared" si="10"/>
        <v>48.36</v>
      </c>
      <c r="CS6" s="35">
        <f t="shared" si="10"/>
        <v>48.7</v>
      </c>
      <c r="CT6" s="35">
        <f t="shared" si="10"/>
        <v>46.9</v>
      </c>
      <c r="CU6" s="35">
        <f t="shared" si="10"/>
        <v>47.95</v>
      </c>
      <c r="CV6" s="34" t="str">
        <f>IF(CV7="","",IF(CV7="-","【-】","【"&amp;SUBSTITUTE(TEXT(CV7,"#,##0.00"),"-","△")&amp;"】"))</f>
        <v>【56.91】</v>
      </c>
      <c r="CW6" s="35">
        <f>IF(CW7="",NA(),CW7)</f>
        <v>80.8</v>
      </c>
      <c r="CX6" s="35">
        <f t="shared" ref="CX6:DF6" si="11">IF(CX7="",NA(),CX7)</f>
        <v>84.25</v>
      </c>
      <c r="CY6" s="35">
        <f t="shared" si="11"/>
        <v>84.75</v>
      </c>
      <c r="CZ6" s="35">
        <f t="shared" si="11"/>
        <v>78.97</v>
      </c>
      <c r="DA6" s="35">
        <f t="shared" si="11"/>
        <v>71.69</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0.24</v>
      </c>
      <c r="EE6" s="35">
        <f t="shared" ref="EE6:EM6" si="14">IF(EE7="",NA(),EE7)</f>
        <v>0.05</v>
      </c>
      <c r="EF6" s="35">
        <f t="shared" si="14"/>
        <v>0.59</v>
      </c>
      <c r="EG6" s="35">
        <f t="shared" si="14"/>
        <v>1.0900000000000001</v>
      </c>
      <c r="EH6" s="35">
        <f t="shared" si="14"/>
        <v>1.63</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442071</v>
      </c>
      <c r="D7" s="37">
        <v>47</v>
      </c>
      <c r="E7" s="37">
        <v>1</v>
      </c>
      <c r="F7" s="37">
        <v>0</v>
      </c>
      <c r="G7" s="37">
        <v>0</v>
      </c>
      <c r="H7" s="37" t="s">
        <v>108</v>
      </c>
      <c r="I7" s="37" t="s">
        <v>109</v>
      </c>
      <c r="J7" s="37" t="s">
        <v>110</v>
      </c>
      <c r="K7" s="37" t="s">
        <v>111</v>
      </c>
      <c r="L7" s="37" t="s">
        <v>112</v>
      </c>
      <c r="M7" s="37" t="s">
        <v>113</v>
      </c>
      <c r="N7" s="38" t="s">
        <v>114</v>
      </c>
      <c r="O7" s="38" t="s">
        <v>115</v>
      </c>
      <c r="P7" s="38">
        <v>5.45</v>
      </c>
      <c r="Q7" s="38">
        <v>4480</v>
      </c>
      <c r="R7" s="38">
        <v>18090</v>
      </c>
      <c r="S7" s="38">
        <v>79.48</v>
      </c>
      <c r="T7" s="38">
        <v>227.6</v>
      </c>
      <c r="U7" s="38">
        <v>978</v>
      </c>
      <c r="V7" s="38">
        <v>1.3</v>
      </c>
      <c r="W7" s="38">
        <v>752.31</v>
      </c>
      <c r="X7" s="38">
        <v>49.61</v>
      </c>
      <c r="Y7" s="38">
        <v>59.37</v>
      </c>
      <c r="Z7" s="38">
        <v>68.19</v>
      </c>
      <c r="AA7" s="38">
        <v>70.34</v>
      </c>
      <c r="AB7" s="38">
        <v>79.849999999999994</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1525.83</v>
      </c>
      <c r="BF7" s="38">
        <v>1538.33</v>
      </c>
      <c r="BG7" s="38">
        <v>1327.2</v>
      </c>
      <c r="BH7" s="38">
        <v>1345.39</v>
      </c>
      <c r="BI7" s="38">
        <v>1452.69</v>
      </c>
      <c r="BJ7" s="38">
        <v>1462.56</v>
      </c>
      <c r="BK7" s="38">
        <v>1486.62</v>
      </c>
      <c r="BL7" s="38">
        <v>1510.14</v>
      </c>
      <c r="BM7" s="38">
        <v>1595.62</v>
      </c>
      <c r="BN7" s="38">
        <v>1302.33</v>
      </c>
      <c r="BO7" s="38">
        <v>1141.75</v>
      </c>
      <c r="BP7" s="38">
        <v>33.89</v>
      </c>
      <c r="BQ7" s="38">
        <v>35.93</v>
      </c>
      <c r="BR7" s="38">
        <v>37.89</v>
      </c>
      <c r="BS7" s="38">
        <v>37.81</v>
      </c>
      <c r="BT7" s="38">
        <v>22.85</v>
      </c>
      <c r="BU7" s="38">
        <v>32.39</v>
      </c>
      <c r="BV7" s="38">
        <v>24.39</v>
      </c>
      <c r="BW7" s="38">
        <v>22.67</v>
      </c>
      <c r="BX7" s="38">
        <v>37.92</v>
      </c>
      <c r="BY7" s="38">
        <v>40.89</v>
      </c>
      <c r="BZ7" s="38">
        <v>54.93</v>
      </c>
      <c r="CA7" s="38">
        <v>570.02</v>
      </c>
      <c r="CB7" s="38">
        <v>564.34</v>
      </c>
      <c r="CC7" s="38">
        <v>625.65</v>
      </c>
      <c r="CD7" s="38">
        <v>627.51</v>
      </c>
      <c r="CE7" s="38">
        <v>1051.2</v>
      </c>
      <c r="CF7" s="38">
        <v>530.83000000000004</v>
      </c>
      <c r="CG7" s="38">
        <v>734.18</v>
      </c>
      <c r="CH7" s="38">
        <v>789.62</v>
      </c>
      <c r="CI7" s="38">
        <v>423.18</v>
      </c>
      <c r="CJ7" s="38">
        <v>383.2</v>
      </c>
      <c r="CK7" s="38">
        <v>292.18</v>
      </c>
      <c r="CL7" s="38">
        <v>42.24</v>
      </c>
      <c r="CM7" s="38">
        <v>38.14</v>
      </c>
      <c r="CN7" s="38">
        <v>33</v>
      </c>
      <c r="CO7" s="38">
        <v>34.630000000000003</v>
      </c>
      <c r="CP7" s="38">
        <v>34.15</v>
      </c>
      <c r="CQ7" s="38">
        <v>50.49</v>
      </c>
      <c r="CR7" s="38">
        <v>48.36</v>
      </c>
      <c r="CS7" s="38">
        <v>48.7</v>
      </c>
      <c r="CT7" s="38">
        <v>46.9</v>
      </c>
      <c r="CU7" s="38">
        <v>47.95</v>
      </c>
      <c r="CV7" s="38">
        <v>56.91</v>
      </c>
      <c r="CW7" s="38">
        <v>80.8</v>
      </c>
      <c r="CX7" s="38">
        <v>84.25</v>
      </c>
      <c r="CY7" s="38">
        <v>84.75</v>
      </c>
      <c r="CZ7" s="38">
        <v>78.97</v>
      </c>
      <c r="DA7" s="38">
        <v>71.69</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0.24</v>
      </c>
      <c r="EE7" s="38">
        <v>0.05</v>
      </c>
      <c r="EF7" s="38">
        <v>0.59</v>
      </c>
      <c r="EG7" s="38">
        <v>1.0900000000000001</v>
      </c>
      <c r="EH7" s="38">
        <v>1.63</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2019-01-24T23:34:16Z</cp:lastPrinted>
  <dcterms:created xsi:type="dcterms:W3CDTF">2018-12-03T08:46:08Z</dcterms:created>
  <dcterms:modified xsi:type="dcterms:W3CDTF">2019-01-24T23:39:38Z</dcterms:modified>
  <cp:category/>
</cp:coreProperties>
</file>