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SVPC01\share\ふるさと建設部\上下水道課\30年度\上下水道管理課\総務グループ\100（総務共通）調査・報告\（県）市町村振興課\平成29年度公営企業決算に係る経営比較分析表の分析等\06 臼杵市\"/>
    </mc:Choice>
  </mc:AlternateContent>
  <workbookProtection workbookAlgorithmName="SHA-512" workbookHashValue="ujVVck1Nz8yettFUbRflY5ZJR11iLkdKpwx/DUl0H8Y8DyRXMs6pP0sh6zIvw4uz+A7LecFeUikdzil/4daCVg==" workbookSaltValue="3ndkng8FAa5mibVyZ0Hp4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<sst xmlns="http://schemas.openxmlformats.org/spreadsheetml/2006/main" count="251" uniqueCount="125">
  <si>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</si>
  <si>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</si>
  <si>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</si>
  <si>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</si>
  <si>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</si>
  <si>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</si>
  <si>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</si>
  <si>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</si>
  <si>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</si>
  <si>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</si>
  <si>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</si>
  <si>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</si>
  <si>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</si>
  <si>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</si>
  <si>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</si>
  <si>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</si>
  <si>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</si>
  <si>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</si>
  <si>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</si>
  <si>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</si>
  <si>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</si>
  <si>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</si>
  <si>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</si>
  <si>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</si>
  <si>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</si>
  <si>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</si>
  <si>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</si>
  <si>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</si>
  <si>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</si>
  <si>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</si>
  <si>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</si>
  <si>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</si>
  <si>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</si>
  <si>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</si>
  <si>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</si>
  <si>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</si>
  <si>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</si>
  <si>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</si>
  <si>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</si>
  <si>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</si>
  <si>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</si>
  <si>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</si>
  <si>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</si>
  <si>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</si>
  <si>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</si>
  <si>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</si>
  <si>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</si>
  <si>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</si>
  <si>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</si>
  <si>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</si>
  <si>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</si>
  <si>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</si>
  <si>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</si>
  <si>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</si>
  <si>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</si>
  <si>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</si>
  <si>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</si>
  <si>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</si>
  <si>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</si>
  <si>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</si>
  <si>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</si>
  <si>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</si>
  <si>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</si>
  <si>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</si>
  <si>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</si>
  <si>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</si>
  <si>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</si>
  <si>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</si>
  <si>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</si>
  <si>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</si>
  <si>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</si>
  <si>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</si>
  <si>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</si>
  <si>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</si>
  <si>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</si>
  <si>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</si>
  <si>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</si>
  <si>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</si>
  <si>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</si>
  <si>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</si>
  <si>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</si>
  <si>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</si>
  <si>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</si>
  <si>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</si>
  <si>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</si>
  <si>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</si>
  <si>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</si>
  <si>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</si>
  <si>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</si>
  <si>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</si>
  <si>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</si>
  <si>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</si>
  <si>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</si>
  <si>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</si>
  <si>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</si>
  <si>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</si>
  <si>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</si>
  <si>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</si>
  <si>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</si>
  <si>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</si>
  <si>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</si>
  <si>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</si>
  <si>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</si>
  <si>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</si>
  <si>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</si>
  <si>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</si>
  <si>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</si>
  <si>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</si>
  <si>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</si>
  <si>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</si>
  <si>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</si>
  <si>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</si>
  <si>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</si>
  <si>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</si>
  <si>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</si>
  <si>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</si>
  <si>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</si>
  <si>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</si>
  <si>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</si>
  <si>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</si>
  <si>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</si>
  <si>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</si>
  <si>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</si>
  <si>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等について検討していく必要があります。</t>
    <rPh sb="111" eb="112">
      <t>トウ</t>
    </rPh>
    <phoneticPr fontId="4"/>
  </si>
  <si>
    <t>①収益的収支比率・・・使用料収入や一般会計からの繰入金等の総収益で、総費用に地方債償還金を加えた費用をどの程度賄えているかを表す指標です。平成25年以降100％以上となっており、経営は良好です。
④企業債残高対事業規模比率・・・使用料収入に対する企業債残高の割合であり、企業債残高の規模を表す指標です。企業債残高と一般会計負担分が同額のため０となっています。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常に下回ってはいますが、今後も維持管理費の削減に努めることが必要です。
⑦施設利用率・・・施設・設備が1日に対応可能な処理能力に対する、1日平均処理水量の割合であり、施設の利用状況や適性規模を判断する指標です。類似団体平均値を常に下回っている状況です。人口減少に伴う処理水量の減少により、施設利用率は微減傾向で推移しています。
⑧水洗化率・・・現在処理区域内人口のうち、実際に水洗便所を設置して汚水処理している人口の割合を表した指標です。100％を維持しています。</t>
    <rPh sb="69" eb="71">
      <t>ヘイセイ</t>
    </rPh>
    <rPh sb="73" eb="74">
      <t>ネン</t>
    </rPh>
    <rPh sb="74" eb="76">
      <t>イコウ</t>
    </rPh>
    <rPh sb="80" eb="82">
      <t>イジョウ</t>
    </rPh>
    <rPh sb="89" eb="91">
      <t>ケイエイ</t>
    </rPh>
    <rPh sb="92" eb="94">
      <t>リョウコウ</t>
    </rPh>
    <rPh sb="152" eb="154">
      <t>キギョウ</t>
    </rPh>
    <rPh sb="154" eb="155">
      <t>サイ</t>
    </rPh>
    <rPh sb="155" eb="157">
      <t>ザンダカ</t>
    </rPh>
    <rPh sb="158" eb="160">
      <t>イッパン</t>
    </rPh>
    <rPh sb="160" eb="162">
      <t>カイケイ</t>
    </rPh>
    <rPh sb="162" eb="165">
      <t>フタンブン</t>
    </rPh>
    <rPh sb="166" eb="168">
      <t>ドウガク</t>
    </rPh>
    <rPh sb="266" eb="268">
      <t>リョウキン</t>
    </rPh>
    <rPh sb="268" eb="270">
      <t>シュウニュウ</t>
    </rPh>
    <rPh sb="274" eb="276">
      <t>ケイヒ</t>
    </rPh>
    <rPh sb="281" eb="282">
      <t>マカナ</t>
    </rPh>
    <rPh sb="287" eb="289">
      <t>ジョウキョウ</t>
    </rPh>
    <rPh sb="367" eb="369">
      <t>ルイジ</t>
    </rPh>
    <rPh sb="369" eb="371">
      <t>ダンタイ</t>
    </rPh>
    <rPh sb="371" eb="374">
      <t>ヘイキンチ</t>
    </rPh>
    <rPh sb="375" eb="376">
      <t>ツネ</t>
    </rPh>
    <rPh sb="377" eb="379">
      <t>シタマワ</t>
    </rPh>
    <rPh sb="387" eb="389">
      <t>コンゴ</t>
    </rPh>
    <rPh sb="481" eb="483">
      <t>ルイジ</t>
    </rPh>
    <rPh sb="483" eb="485">
      <t>ダンタイ</t>
    </rPh>
    <rPh sb="485" eb="488">
      <t>ヘイキンチ</t>
    </rPh>
    <rPh sb="489" eb="490">
      <t>ツネ</t>
    </rPh>
    <rPh sb="491" eb="493">
      <t>シタマワ</t>
    </rPh>
    <rPh sb="497" eb="499">
      <t>ジョウキョウ</t>
    </rPh>
    <rPh sb="502" eb="504">
      <t>ジンコウ</t>
    </rPh>
    <rPh sb="504" eb="506">
      <t>ゲンショウ</t>
    </rPh>
    <rPh sb="507" eb="508">
      <t>トモナ</t>
    </rPh>
    <rPh sb="509" eb="511">
      <t>ショリ</t>
    </rPh>
    <rPh sb="511" eb="512">
      <t>スイ</t>
    </rPh>
    <rPh sb="512" eb="513">
      <t>リョウ</t>
    </rPh>
    <rPh sb="514" eb="516">
      <t>ゲンショウ</t>
    </rPh>
    <rPh sb="520" eb="522">
      <t>シセツ</t>
    </rPh>
    <rPh sb="522" eb="525">
      <t>リヨウリツ</t>
    </rPh>
    <rPh sb="526" eb="528">
      <t>ビゲン</t>
    </rPh>
    <rPh sb="528" eb="530">
      <t>ケイコウ</t>
    </rPh>
    <rPh sb="531" eb="5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</si>
</sst>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B-4903-9050-A09BCC86D4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72B-4903-9050-A09BCC86D4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49.2</c:v>
                </c:pt>
                <c:pt idx="1">
                  <c:v>48.13</c:v>
                </c:pt>
                <c:pt idx="2">
                  <c:v>48.13</c:v>
                </c:pt>
                <c:pt idx="3">
                  <c:v>49.73</c:v>
                </c:pt>
                <c:pt idx="4">
                  <c:v>48.66</c:v>
                </c:pt>
              </c:numCache>
            </c:numRef>
          </c:val>
          <c:extLst>
            <c:ext xmlns:c16="http://schemas.microsoft.com/office/drawing/2014/chart" uri="{C3380CC4-5D6E-409C-BE32-E72D297353CC}">
              <c16:uniqueId val="{00000000-5014-497D-8A19-72C295E51B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5014-497D-8A19-72C295E51B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0A2-46D9-8691-54384D42763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A0A2-46D9-8691-54384D42763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98.84</c:v>
                </c:pt>
                <c:pt idx="1">
                  <c:v>103.63</c:v>
                </c:pt>
                <c:pt idx="2">
                  <c:v>106.63</c:v>
                </c:pt>
                <c:pt idx="3">
                  <c:v>106.66</c:v>
                </c:pt>
                <c:pt idx="4">
                  <c:v>105.66</c:v>
                </c:pt>
              </c:numCache>
            </c:numRef>
          </c:val>
          <c:extLst>
            <c:ext xmlns:c16="http://schemas.microsoft.com/office/drawing/2014/chart" uri="{C3380CC4-5D6E-409C-BE32-E72D297353CC}">
              <c16:uniqueId val="{00000000-61C2-4540-BB92-B66114BBB6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C2-4540-BB92-B66114BBB6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8C-4AA5-8AB8-31EE285C27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8C-4AA5-8AB8-31EE285C27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8-40FD-ACA4-74874C47416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8-40FD-ACA4-74874C47416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A-40AC-AE0E-7020822B70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A-40AC-AE0E-7020822B70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9C-4540-8B8B-0ECB3579E5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9C-4540-8B8B-0ECB3579E5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formatCode="#,##0.00;&quot;△&quot;#,##0.00;&quot;-&quot;">
                  <c:v>572.19000000000005</c:v>
                </c:pt>
                <c:pt idx="1">
                  <c:v>0</c:v>
                </c:pt>
                <c:pt idx="2">
                  <c:v>0</c:v>
                </c:pt>
                <c:pt idx="3">
                  <c:v>0</c:v>
                </c:pt>
                <c:pt idx="4">
                  <c:v>0</c:v>
                </c:pt>
              </c:numCache>
            </c:numRef>
          </c:val>
          <c:extLst>
            <c:ext xmlns:c16="http://schemas.microsoft.com/office/drawing/2014/chart" uri="{C3380CC4-5D6E-409C-BE32-E72D297353CC}">
              <c16:uniqueId val="{00000000-F9A6-4501-9E52-CB94D5E171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F9A6-4501-9E52-CB94D5E171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75.45</c:v>
                </c:pt>
                <c:pt idx="1">
                  <c:v>87.79</c:v>
                </c:pt>
                <c:pt idx="2">
                  <c:v>88.33</c:v>
                </c:pt>
                <c:pt idx="3">
                  <c:v>86.51</c:v>
                </c:pt>
                <c:pt idx="4">
                  <c:v>81.599999999999994</c:v>
                </c:pt>
              </c:numCache>
            </c:numRef>
          </c:val>
          <c:extLst>
            <c:ext xmlns:c16="http://schemas.microsoft.com/office/drawing/2014/chart" uri="{C3380CC4-5D6E-409C-BE32-E72D297353CC}">
              <c16:uniqueId val="{00000000-2409-4C01-8D19-811A38DB1AD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2409-4C01-8D19-811A38DB1AD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224.95</c:v>
                </c:pt>
                <c:pt idx="1">
                  <c:v>198.26</c:v>
                </c:pt>
                <c:pt idx="2">
                  <c:v>198.31</c:v>
                </c:pt>
                <c:pt idx="3">
                  <c:v>201.24</c:v>
                </c:pt>
                <c:pt idx="4">
                  <c:v>213.84</c:v>
                </c:pt>
              </c:numCache>
            </c:numRef>
          </c:val>
          <c:extLst>
            <c:ext xmlns:c16="http://schemas.microsoft.com/office/drawing/2014/chart" uri="{C3380CC4-5D6E-409C-BE32-E72D297353CC}">
              <c16:uniqueId val="{00000000-1291-44DE-A3E0-CF3D3F18D64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1291-44DE-A3E0-CF3D3F18D64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臼杵市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39367</v>
      </c>
      <c r="AM8" s="49"/>
      <c r="AN8" s="49"/>
      <c r="AO8" s="49"/>
      <c r="AP8" s="49"/>
      <c r="AQ8" s="49"/>
      <c r="AR8" s="49"/>
      <c r="AS8" s="49"/>
      <c r="AT8" s="44">
        <f>データ!T6</f>
        <v>291.2</v>
      </c>
      <c r="AU8" s="44"/>
      <c r="AV8" s="44"/>
      <c r="AW8" s="44"/>
      <c r="AX8" s="44"/>
      <c r="AY8" s="44"/>
      <c r="AZ8" s="44"/>
      <c r="BA8" s="44"/>
      <c r="BB8" s="44">
        <f>データ!U6</f>
        <v>135.19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1.23</v>
      </c>
      <c r="Q10" s="44"/>
      <c r="R10" s="44"/>
      <c r="S10" s="44"/>
      <c r="T10" s="44"/>
      <c r="U10" s="44"/>
      <c r="V10" s="44"/>
      <c r="W10" s="44">
        <f>データ!Q6</f>
        <v>100</v>
      </c>
      <c r="X10" s="44"/>
      <c r="Y10" s="44"/>
      <c r="Z10" s="44"/>
      <c r="AA10" s="44"/>
      <c r="AB10" s="44"/>
      <c r="AC10" s="44"/>
      <c r="AD10" s="49">
        <f>データ!R6</f>
        <v>3350</v>
      </c>
      <c r="AE10" s="49"/>
      <c r="AF10" s="49"/>
      <c r="AG10" s="49"/>
      <c r="AH10" s="49"/>
      <c r="AI10" s="49"/>
      <c r="AJ10" s="49"/>
      <c r="AK10" s="2"/>
      <c r="AL10" s="49">
        <f>データ!V6</f>
        <v>482</v>
      </c>
      <c r="AM10" s="49"/>
      <c r="AN10" s="49"/>
      <c r="AO10" s="49"/>
      <c r="AP10" s="49"/>
      <c r="AQ10" s="49"/>
      <c r="AR10" s="49"/>
      <c r="AS10" s="49"/>
      <c r="AT10" s="44">
        <f>データ!W6</f>
        <v>137.76</v>
      </c>
      <c r="AU10" s="44"/>
      <c r="AV10" s="44"/>
      <c r="AW10" s="44"/>
      <c r="AX10" s="44"/>
      <c r="AY10" s="44"/>
      <c r="AZ10" s="44"/>
      <c r="BA10" s="44"/>
      <c r="BB10" s="44">
        <f>データ!X6</f>
        <v>3.5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K8JvY9ODGVt6NQeydMxx4PEsGuBndFRla/O3d2JPma0jVSdlcG1ad+uYEHsz4TnXRtdh2ZZ70V9VaEl1CtkTJw==" saltValue="UEdbLChngGEXADAMnX2ss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442062</v>
      </c>
      <c r="D6" s="32">
        <f t="shared" si="3"/>
        <v>47</v>
      </c>
      <c r="E6" s="32">
        <f t="shared" si="3"/>
        <v>18</v>
      </c>
      <c r="F6" s="32">
        <f t="shared" si="3"/>
        <v>0</v>
      </c>
      <c r="G6" s="32">
        <f t="shared" si="3"/>
        <v>0</v>
      </c>
      <c r="H6" s="32" t="str">
        <f t="shared" si="3"/>
        <v>大分県　臼杵市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1.23</v>
      </c>
      <c r="Q6" s="33">
        <f t="shared" si="3"/>
        <v>100</v>
      </c>
      <c r="R6" s="33">
        <f t="shared" si="3"/>
        <v>3350</v>
      </c>
      <c r="S6" s="33">
        <f t="shared" si="3"/>
        <v>39367</v>
      </c>
      <c r="T6" s="33">
        <f t="shared" si="3"/>
        <v>291.2</v>
      </c>
      <c r="U6" s="33">
        <f t="shared" si="3"/>
        <v>135.19</v>
      </c>
      <c r="V6" s="33">
        <f t="shared" si="3"/>
        <v>482</v>
      </c>
      <c r="W6" s="33">
        <f t="shared" si="3"/>
        <v>137.76</v>
      </c>
      <c r="X6" s="33">
        <f t="shared" si="3"/>
        <v>3.5</v>
      </c>
      <c r="Y6" s="34">
        <f>IF(Y7="",NA(),Y7)</f>
        <v>98.84</v>
      </c>
      <c r="Z6" s="34">
        <f t="shared" ref="Z6:AH6" si="4">IF(Z7="",NA(),Z7)</f>
        <v>103.63</v>
      </c>
      <c r="AA6" s="34">
        <f t="shared" si="4"/>
        <v>106.63</v>
      </c>
      <c r="AB6" s="34">
        <f t="shared" si="4"/>
        <v>106.66</v>
      </c>
      <c r="AC6" s="34">
        <f t="shared" si="4"/>
        <v>105.66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572.19000000000005</v>
      </c>
      <c r="BG6" s="33">
        <f t="shared" ref="BG6:BO6" si="7">IF(BG7="",NA(),BG7)</f>
        <v>0</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75.45</v>
      </c>
      <c r="BR6" s="34">
        <f t="shared" ref="BR6:BZ6" si="8">IF(BR7="",NA(),BR7)</f>
        <v>87.79</v>
      </c>
      <c r="BS6" s="34">
        <f t="shared" si="8"/>
        <v>88.33</v>
      </c>
      <c r="BT6" s="34">
        <f t="shared" si="8"/>
        <v>86.51</v>
      </c>
      <c r="BU6" s="34">
        <f t="shared" si="8"/>
        <v>81.599999999999994</v>
      </c>
      <c r="BV6" s="34">
        <f t="shared" si="8"/>
        <v>58.53</v>
      </c>
      <c r="BW6" s="34">
        <f t="shared" si="8"/>
        <v>57.93</v>
      </c>
      <c r="BX6" s="34">
        <f t="shared" si="8"/>
        <v>57.03</v>
      </c>
      <c r="BY6" s="34">
        <f t="shared" si="8"/>
        <v>55.84</v>
      </c>
      <c r="BZ6" s="34">
        <f t="shared" si="8"/>
        <v>57.08</v>
      </c>
      <c r="CA6" s="33" t="str">
        <f>IF(CA7="","",IF(CA7="-","【-】","【"&amp;SUBSTITUTE(TEXT(CA7,"#,##0.00"),"-","△")&amp;"】"))</f>
        <v>【60.55】</v>
      </c>
      <c r="CB6" s="34">
        <f>IF(CB7="",NA(),CB7)</f>
        <v>224.95</v>
      </c>
      <c r="CC6" s="34">
        <f t="shared" ref="CC6:CK6" si="9">IF(CC7="",NA(),CC7)</f>
        <v>198.26</v>
      </c>
      <c r="CD6" s="34">
        <f t="shared" si="9"/>
        <v>198.31</v>
      </c>
      <c r="CE6" s="34">
        <f t="shared" si="9"/>
        <v>201.24</v>
      </c>
      <c r="CF6" s="34">
        <f t="shared" si="9"/>
        <v>213.84</v>
      </c>
      <c r="CG6" s="34">
        <f t="shared" si="9"/>
        <v>266.57</v>
      </c>
      <c r="CH6" s="34">
        <f t="shared" si="9"/>
        <v>276.93</v>
      </c>
      <c r="CI6" s="34">
        <f t="shared" si="9"/>
        <v>283.73</v>
      </c>
      <c r="CJ6" s="34">
        <f t="shared" si="9"/>
        <v>287.57</v>
      </c>
      <c r="CK6" s="34">
        <f t="shared" si="9"/>
        <v>286.86</v>
      </c>
      <c r="CL6" s="33" t="str">
        <f>IF(CL7="","",IF(CL7="-","【-】","【"&amp;SUBSTITUTE(TEXT(CL7,"#,##0.00"),"-","△")&amp;"】"))</f>
        <v>【269.12】</v>
      </c>
      <c r="CM6" s="34">
        <f>IF(CM7="",NA(),CM7)</f>
        <v>49.2</v>
      </c>
      <c r="CN6" s="34">
        <f t="shared" ref="CN6:CV6" si="10">IF(CN7="",NA(),CN7)</f>
        <v>48.13</v>
      </c>
      <c r="CO6" s="34">
        <f t="shared" si="10"/>
        <v>48.13</v>
      </c>
      <c r="CP6" s="34">
        <f t="shared" si="10"/>
        <v>49.73</v>
      </c>
      <c r="CQ6" s="34">
        <f t="shared" si="10"/>
        <v>48.66</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442062</v>
      </c>
      <c r="D7" s="36">
        <v>47</v>
      </c>
      <c r="E7" s="36">
        <v>18</v>
      </c>
      <c r="F7" s="36">
        <v>0</v>
      </c>
      <c r="G7" s="36">
        <v>0</v>
      </c>
      <c r="H7" s="36" t="s">
        <v>109</v>
      </c>
      <c r="I7" s="36" t="s">
        <v>110</v>
      </c>
      <c r="J7" s="36" t="s">
        <v>111</v>
      </c>
      <c r="K7" s="36" t="s">
        <v>112</v>
      </c>
      <c r="L7" s="36" t="s">
        <v>113</v>
      </c>
      <c r="M7" s="36" t="s">
        <v>114</v>
      </c>
      <c r="N7" s="37" t="s">
        <v>115</v>
      </c>
      <c r="O7" s="37" t="s">
        <v>116</v>
      </c>
      <c r="P7" s="37">
        <v>1.23</v>
      </c>
      <c r="Q7" s="37">
        <v>100</v>
      </c>
      <c r="R7" s="37">
        <v>3350</v>
      </c>
      <c r="S7" s="37">
        <v>39367</v>
      </c>
      <c r="T7" s="37">
        <v>291.2</v>
      </c>
      <c r="U7" s="37">
        <v>135.19</v>
      </c>
      <c r="V7" s="37">
        <v>482</v>
      </c>
      <c r="W7" s="37">
        <v>137.76</v>
      </c>
      <c r="X7" s="37">
        <v>3.5</v>
      </c>
      <c r="Y7" s="37">
        <v>98.84</v>
      </c>
      <c r="Z7" s="37">
        <v>103.63</v>
      </c>
      <c r="AA7" s="37">
        <v>106.63</v>
      </c>
      <c r="AB7" s="37">
        <v>106.66</v>
      </c>
      <c r="AC7" s="37">
        <v>105.66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572.19000000000005</v>
      </c>
      <c r="BG7" s="37">
        <v>0</v>
      </c>
      <c r="BH7" s="37">
        <v>0</v>
      </c>
      <c r="BI7" s="37">
        <v>0</v>
      </c>
      <c r="BJ7" s="37">
        <v>0</v>
      </c>
      <c r="BK7" s="37">
        <v>446.63</v>
      </c>
      <c r="BL7" s="37">
        <v>416.91</v>
      </c>
      <c r="BM7" s="37">
        <v>392.19</v>
      </c>
      <c r="BN7" s="37">
        <v>413.5</v>
      </c>
      <c r="BO7" s="37">
        <v>407.42</v>
      </c>
      <c r="BP7" s="37">
        <v>329.28</v>
      </c>
      <c r="BQ7" s="37">
        <v>75.45</v>
      </c>
      <c r="BR7" s="37">
        <v>87.79</v>
      </c>
      <c r="BS7" s="37">
        <v>88.33</v>
      </c>
      <c r="BT7" s="37">
        <v>86.51</v>
      </c>
      <c r="BU7" s="37">
        <v>81.599999999999994</v>
      </c>
      <c r="BV7" s="37">
        <v>58.53</v>
      </c>
      <c r="BW7" s="37">
        <v>57.93</v>
      </c>
      <c r="BX7" s="37">
        <v>57.03</v>
      </c>
      <c r="BY7" s="37">
        <v>55.84</v>
      </c>
      <c r="BZ7" s="37">
        <v>57.08</v>
      </c>
      <c r="CA7" s="37">
        <v>60.55</v>
      </c>
      <c r="CB7" s="37">
        <v>224.95</v>
      </c>
      <c r="CC7" s="37">
        <v>198.26</v>
      </c>
      <c r="CD7" s="37">
        <v>198.31</v>
      </c>
      <c r="CE7" s="37">
        <v>201.24</v>
      </c>
      <c r="CF7" s="37">
        <v>213.84</v>
      </c>
      <c r="CG7" s="37">
        <v>266.57</v>
      </c>
      <c r="CH7" s="37">
        <v>276.93</v>
      </c>
      <c r="CI7" s="37">
        <v>283.73</v>
      </c>
      <c r="CJ7" s="37">
        <v>287.57</v>
      </c>
      <c r="CK7" s="37">
        <v>286.86</v>
      </c>
      <c r="CL7" s="37">
        <v>269.12</v>
      </c>
      <c r="CM7" s="37">
        <v>49.2</v>
      </c>
      <c r="CN7" s="37">
        <v>48.13</v>
      </c>
      <c r="CO7" s="37">
        <v>48.13</v>
      </c>
      <c r="CP7" s="37">
        <v>49.73</v>
      </c>
      <c r="CQ7" s="37">
        <v>48.66</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2019-02-19T01:49:15Z</cp:lastPrinted>
  <dcterms:created xsi:type="dcterms:W3CDTF">2018-12-03T09:41:55Z</dcterms:created>
  <dcterms:modified xsi:type="dcterms:W3CDTF">2019-02-19T01:49:17Z</dcterms:modified>
  <cp:category/>
</cp:coreProperties>
</file>