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CSVPC01\share\ふるさと建設部\上下水道課\30年度\上下水道管理課\総務グループ\100（総務共通）調査・報告\（県）市町村振興課\平成29年度公営企業決算に係る経営比較分析表の分析等\06 臼杵市\"/>
    </mc:Choice>
  </mc:AlternateContent>
  <workbookProtection workbookAlgorithmName="SHA-512" workbookHashValue="jjdq7ruvR8R4yZWU8+luRCYEclZixRWK7OUVbkAdUt6CO3LiI4FxzmzSkPAxSvYD7BRq7yxl95oFc2my4b2E+Q==" workbookSaltValue="O/FrB6kBvhqa7++Xtsi6W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<sst xmlns="http://schemas.openxmlformats.org/spreadsheetml/2006/main" count="240" uniqueCount="126">
  <si>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</si>
  <si>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</si>
  <si>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</si>
  <si>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</si>
  <si>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</si>
  <si>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</si>
  <si>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</si>
  <si>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</si>
  <si>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</si>
  <si>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</si>
  <si>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</si>
  <si>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</si>
  <si>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</si>
  <si>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</si>
  <si>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</si>
  <si>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</si>
  <si>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</si>
  <si>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</si>
  <si>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</si>
  <si>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</si>
  <si>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</si>
  <si>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</si>
  <si>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</si>
  <si>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</si>
  <si>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</si>
  <si>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</si>
  <si>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</si>
  <si>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</si>
  <si>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</si>
  <si>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</si>
  <si>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</si>
  <si>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</si>
  <si>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</si>
  <si>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</si>
  <si>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</si>
  <si>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</si>
  <si>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</si>
  <si>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</si>
  <si>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</si>
  <si>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</si>
  <si>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</si>
  <si>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</si>
  <si>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</si>
  <si>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</si>
  <si>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</si>
  <si>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</si>
  <si>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</si>
  <si>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</si>
  <si>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</si>
  <si>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</si>
  <si>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</si>
  <si>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</si>
  <si>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</si>
  <si>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</si>
  <si>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</si>
  <si>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</si>
  <si>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</si>
  <si>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</si>
  <si>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</si>
  <si>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</si>
  <si>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</si>
  <si>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</si>
  <si>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</si>
  <si>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</si>
  <si>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</si>
  <si>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</si>
  <si>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</si>
  <si>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</si>
  <si>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</si>
  <si>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</si>
  <si>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</si>
  <si>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</si>
  <si>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</si>
  <si>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</si>
  <si>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</si>
  <si>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</si>
  <si>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</si>
  <si>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</si>
  <si>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</si>
  <si>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</si>
  <si>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</si>
  <si>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</si>
  <si>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</si>
  <si>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</si>
  <si>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</si>
  <si>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</si>
  <si>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</si>
  <si>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</si>
  <si>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</si>
  <si>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</si>
  <si>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</si>
  <si>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</si>
  <si>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</si>
  <si>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</si>
  <si>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</si>
  <si>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</si>
  <si>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</si>
  <si>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</si>
  <si>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</si>
  <si>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</si>
  <si>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</si>
  <si>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</si>
  <si>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</si>
  <si>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</si>
  <si>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</si>
  <si>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</si>
  <si>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</si>
  <si>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</si>
  <si>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</si>
  <si>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</si>
  <si>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</si>
  <si>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</si>
  <si>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</si>
  <si>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</si>
  <si>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</si>
  <si>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</si>
  <si>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</si>
  <si>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</si>
  <si>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</si>
  <si>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</si>
  <si>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</si>
  <si>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</si>
  <si>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</si>
  <si>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28年度に長寿命化の一環として、機能保全計画書策定に向けた施設の予備診断調査を実施しました。管理を体系的にとらえた計画的な取り組みを実施することにより、施設の長寿命化を図りつつ、今後の更新コストの平準化・縮減を図れるよう努力していきます。</t>
    <rPh sb="0" eb="2">
      <t>ヘイセイ</t>
    </rPh>
    <rPh sb="4" eb="6">
      <t>ネンド</t>
    </rPh>
    <rPh sb="91" eb="93">
      <t>コンゴ</t>
    </rPh>
    <phoneticPr fontId="4"/>
  </si>
  <si>
    <t>処理区域内人口が少ない事業ではありますが、引き続き料金徴収事務において努力し、また計画書策定等による計画的な取り組みを実施することにより健全な経営に努めます。また、当事業は地方公営企業法の法非適用事業ですが、平成32年4月1日より法適用事業となる予定です。現在移行に向けて取り組んでいます。企業会計の導入に伴い、経営状況の可視化が進めば、資産等を正確に把握することができるようになります。また、機能保全計画書の策定等により更新コストの平準化・縮減を図ること等により経営の健全化が図られると考えられます。</t>
    <phoneticPr fontId="4"/>
  </si>
  <si>
    <t>①収益的収支比率・・・使用料収入や一般会計からの繰入金等の総収益で、総費用に地方債償還金を加えた費用をどの程度賄えているかを表す指標です。
毎年100％に近い水準で推移しており、経営は良好であるといえます。
④企業債残高対事業規模比率・・・使用料収入に対する企業債残高の割合であり、企業債残高の規模を表す指標です。企業債残高と一般会計負担分が同額のため０となっています。
⑤経費回収率・・・使用料で回収すべき経費を、どの程度使用料で賄えているかを表した指標です。
例年、類似団体平均値を上回っていましたが、平成27年度より下回っています。水洗化率が100％であり料金収入の大幅な増加は見込めないため、維持管理費の削減に努めることが必要です。
⑥汚水処理原価・・・有収水量1㎥あたりの汚水処理に要した費用であり、汚水資本費・汚水維持管理費の両方を含めた汚水処理に係るコストを表した指標です。例年、類似団体平均値を下回っていましたが、平成27年度より上回っています。維持管理費の削減に努めることが必要です。
⑦施設利用率・・・施設・設備が1日に対応可能な処理能力に対する、1日平均処理水量の割合であり、施設の利用状況や適性規模を判断する指標です。類似団体平均値を上回った数値で安定しているものの、水洗化率100％にもかかわらず施設利用率は40.91％となっています。今後は施設規模の見直し等が必要です。
⑧水洗化率・・・現在処理区域内人口のうち、実際に水洗便所を設置して汚水処理している人口の割合を表した指標です。100％を維持しています。</t>
    <rPh sb="70" eb="72">
      <t>マイトシ</t>
    </rPh>
    <rPh sb="77" eb="78">
      <t>チカ</t>
    </rPh>
    <rPh sb="79" eb="81">
      <t>スイジュン</t>
    </rPh>
    <rPh sb="82" eb="84">
      <t>スイイ</t>
    </rPh>
    <rPh sb="89" eb="91">
      <t>ケイエイ</t>
    </rPh>
    <rPh sb="92" eb="94">
      <t>リョウコウ</t>
    </rPh>
    <rPh sb="234" eb="236">
      <t>レイネン</t>
    </rPh>
    <rPh sb="237" eb="239">
      <t>ルイジ</t>
    </rPh>
    <rPh sb="239" eb="241">
      <t>ダンタイ</t>
    </rPh>
    <rPh sb="241" eb="244">
      <t>ヘイキンチ</t>
    </rPh>
    <rPh sb="245" eb="247">
      <t>ウワマワ</t>
    </rPh>
    <rPh sb="255" eb="257">
      <t>ヘイセイ</t>
    </rPh>
    <rPh sb="259" eb="261">
      <t>ネンド</t>
    </rPh>
    <rPh sb="263" eb="265">
      <t>シタマワ</t>
    </rPh>
    <rPh sb="271" eb="274">
      <t>スイセンカ</t>
    </rPh>
    <rPh sb="274" eb="275">
      <t>リツ</t>
    </rPh>
    <rPh sb="288" eb="290">
      <t>オオハバ</t>
    </rPh>
    <rPh sb="294" eb="296">
      <t>ミコ</t>
    </rPh>
    <rPh sb="397" eb="399">
      <t>レイネン</t>
    </rPh>
    <rPh sb="400" eb="402">
      <t>ルイジ</t>
    </rPh>
    <rPh sb="402" eb="404">
      <t>ダンタイ</t>
    </rPh>
    <rPh sb="404" eb="407">
      <t>ヘイキンチ</t>
    </rPh>
    <rPh sb="408" eb="410">
      <t>シタマワ</t>
    </rPh>
    <rPh sb="418" eb="420">
      <t>ヘイセイ</t>
    </rPh>
    <rPh sb="422" eb="424">
      <t>ネンド</t>
    </rPh>
    <rPh sb="426" eb="428">
      <t>ウワマワ</t>
    </rPh>
    <rPh sb="434" eb="436">
      <t>イジ</t>
    </rPh>
    <rPh sb="436" eb="439">
      <t>カンリヒ</t>
    </rPh>
    <rPh sb="440" eb="442">
      <t>サクゲン</t>
    </rPh>
    <rPh sb="443" eb="444">
      <t>ツト</t>
    </rPh>
    <rPh sb="449" eb="451">
      <t>ヒツヨウ</t>
    </rPh>
    <rPh sb="525" eb="527">
      <t>ルイジ</t>
    </rPh>
    <rPh sb="527" eb="529">
      <t>ダンタイ</t>
    </rPh>
    <rPh sb="529" eb="532">
      <t>ヘイキンチ</t>
    </rPh>
    <rPh sb="533" eb="535">
      <t>ウワマワ</t>
    </rPh>
    <rPh sb="537" eb="539">
      <t>スウチ</t>
    </rPh>
    <rPh sb="540" eb="542">
      <t>アンテイ</t>
    </rPh>
    <rPh sb="550" eb="553">
      <t>スイセンカ</t>
    </rPh>
    <rPh sb="553" eb="554">
      <t>リツ</t>
    </rPh>
    <rPh sb="565" eb="567">
      <t>シセツ</t>
    </rPh>
    <rPh sb="567" eb="570">
      <t>リヨウリツ</t>
    </rPh>
    <rPh sb="585" eb="587">
      <t>コンゴ</t>
    </rPh>
    <rPh sb="588" eb="590">
      <t>シセツ</t>
    </rPh>
    <rPh sb="590" eb="592">
      <t>キボ</t>
    </rPh>
    <rPh sb="593" eb="595">
      <t>ミナオ</t>
    </rPh>
    <rPh sb="596" eb="597">
      <t>トウ</t>
    </rPh>
    <rPh sb="598" eb="600">
      <t>ヒツヨウ</t>
    </rPh>
    <rPh sb="665" eb="667">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</si>
</sst>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AE-485E-853F-5C03EA9058B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0.18</c:v>
                </c:pt>
                <c:pt idx="3">
                  <c:v>0.01</c:v>
                </c:pt>
                <c:pt idx="4">
                  <c:v>0.09</c:v>
                </c:pt>
              </c:numCache>
            </c:numRef>
          </c:val>
          <c:smooth val="0"/>
          <c:extLst>
            <c:ext xmlns:c16="http://schemas.microsoft.com/office/drawing/2014/chart" uri="{C3380CC4-5D6E-409C-BE32-E72D297353CC}">
              <c16:uniqueId val="{00000001-0AAE-485E-853F-5C03EA9058B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40.909999999999997</c:v>
                </c:pt>
                <c:pt idx="1">
                  <c:v>40.909999999999997</c:v>
                </c:pt>
                <c:pt idx="2">
                  <c:v>40.909999999999997</c:v>
                </c:pt>
                <c:pt idx="3">
                  <c:v>40.909999999999997</c:v>
                </c:pt>
                <c:pt idx="4">
                  <c:v>40.909999999999997</c:v>
                </c:pt>
              </c:numCache>
            </c:numRef>
          </c:val>
          <c:extLst>
            <c:ext xmlns:c16="http://schemas.microsoft.com/office/drawing/2014/chart" uri="{C3380CC4-5D6E-409C-BE32-E72D297353CC}">
              <c16:uniqueId val="{00000000-434A-4EDE-92FA-95194A91217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35.64</c:v>
                </c:pt>
                <c:pt idx="3">
                  <c:v>33.729999999999997</c:v>
                </c:pt>
                <c:pt idx="4">
                  <c:v>33.21</c:v>
                </c:pt>
              </c:numCache>
            </c:numRef>
          </c:val>
          <c:smooth val="0"/>
          <c:extLst>
            <c:ext xmlns:c16="http://schemas.microsoft.com/office/drawing/2014/chart" uri="{C3380CC4-5D6E-409C-BE32-E72D297353CC}">
              <c16:uniqueId val="{00000001-434A-4EDE-92FA-95194A91217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0B4-46BD-BAB2-622BB9711C3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82.92</c:v>
                </c:pt>
                <c:pt idx="3">
                  <c:v>79.989999999999995</c:v>
                </c:pt>
                <c:pt idx="4">
                  <c:v>79.98</c:v>
                </c:pt>
              </c:numCache>
            </c:numRef>
          </c:val>
          <c:smooth val="0"/>
          <c:extLst>
            <c:ext xmlns:c16="http://schemas.microsoft.com/office/drawing/2014/chart" uri="{C3380CC4-5D6E-409C-BE32-E72D297353CC}">
              <c16:uniqueId val="{00000001-60B4-46BD-BAB2-622BB9711C3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101.08</c:v>
                </c:pt>
                <c:pt idx="1">
                  <c:v>99.47</c:v>
                </c:pt>
                <c:pt idx="2">
                  <c:v>99.88</c:v>
                </c:pt>
                <c:pt idx="3">
                  <c:v>100.19</c:v>
                </c:pt>
                <c:pt idx="4">
                  <c:v>99.84</c:v>
                </c:pt>
              </c:numCache>
            </c:numRef>
          </c:val>
          <c:extLst>
            <c:ext xmlns:c16="http://schemas.microsoft.com/office/drawing/2014/chart" uri="{C3380CC4-5D6E-409C-BE32-E72D297353CC}">
              <c16:uniqueId val="{00000000-354D-4022-A960-FB0DFE8F890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4D-4022-A960-FB0DFE8F890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52-47B5-82D3-732727E80F2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52-47B5-82D3-732727E80F2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81-4BBA-9E39-F58F5D0E19C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81-4BBA-9E39-F58F5D0E19C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2F-4E3C-BAE6-280809D7835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2F-4E3C-BAE6-280809D7835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ED-4559-A267-897A2ADA6BE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ED-4559-A267-897A2ADA6BE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C0-4BA7-B9AE-DB523E25A59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1029.24</c:v>
                </c:pt>
                <c:pt idx="3">
                  <c:v>1063.93</c:v>
                </c:pt>
                <c:pt idx="4">
                  <c:v>1060.8599999999999</c:v>
                </c:pt>
              </c:numCache>
            </c:numRef>
          </c:val>
          <c:smooth val="0"/>
          <c:extLst>
            <c:ext xmlns:c16="http://schemas.microsoft.com/office/drawing/2014/chart" uri="{C3380CC4-5D6E-409C-BE32-E72D297353CC}">
              <c16:uniqueId val="{00000001-8AC0-4BA7-B9AE-DB523E25A59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37.5</c:v>
                </c:pt>
                <c:pt idx="1">
                  <c:v>34.71</c:v>
                </c:pt>
                <c:pt idx="2">
                  <c:v>38.57</c:v>
                </c:pt>
                <c:pt idx="3">
                  <c:v>35.75</c:v>
                </c:pt>
                <c:pt idx="4">
                  <c:v>39.01</c:v>
                </c:pt>
              </c:numCache>
            </c:numRef>
          </c:val>
          <c:extLst>
            <c:ext xmlns:c16="http://schemas.microsoft.com/office/drawing/2014/chart" uri="{C3380CC4-5D6E-409C-BE32-E72D297353CC}">
              <c16:uniqueId val="{00000000-1DB4-4100-B2D7-092BEB35CD3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43.13</c:v>
                </c:pt>
                <c:pt idx="3">
                  <c:v>46.26</c:v>
                </c:pt>
                <c:pt idx="4">
                  <c:v>45.81</c:v>
                </c:pt>
              </c:numCache>
            </c:numRef>
          </c:val>
          <c:smooth val="0"/>
          <c:extLst>
            <c:ext xmlns:c16="http://schemas.microsoft.com/office/drawing/2014/chart" uri="{C3380CC4-5D6E-409C-BE32-E72D297353CC}">
              <c16:uniqueId val="{00000001-1DB4-4100-B2D7-092BEB35CD3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419.75</c:v>
                </c:pt>
                <c:pt idx="1">
                  <c:v>460.71</c:v>
                </c:pt>
                <c:pt idx="2">
                  <c:v>424.08</c:v>
                </c:pt>
                <c:pt idx="3">
                  <c:v>448.43</c:v>
                </c:pt>
                <c:pt idx="4">
                  <c:v>411.14</c:v>
                </c:pt>
              </c:numCache>
            </c:numRef>
          </c:val>
          <c:extLst>
            <c:ext xmlns:c16="http://schemas.microsoft.com/office/drawing/2014/chart" uri="{C3380CC4-5D6E-409C-BE32-E72D297353CC}">
              <c16:uniqueId val="{00000000-0460-421A-A98B-D86F112E994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392.03</c:v>
                </c:pt>
                <c:pt idx="3">
                  <c:v>376.4</c:v>
                </c:pt>
                <c:pt idx="4">
                  <c:v>383.92</c:v>
                </c:pt>
              </c:numCache>
            </c:numRef>
          </c:val>
          <c:smooth val="0"/>
          <c:extLst>
            <c:ext xmlns:c16="http://schemas.microsoft.com/office/drawing/2014/chart" uri="{C3380CC4-5D6E-409C-BE32-E72D297353CC}">
              <c16:uniqueId val="{00000001-0460-421A-A98B-D86F112E994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大分県　臼杵市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H2</v>
      </c>
      <c r="X8" s="47"/>
      <c r="Y8" s="47"/>
      <c r="Z8" s="47"/>
      <c r="AA8" s="47"/>
      <c r="AB8" s="47"/>
      <c r="AC8" s="47"/>
      <c r="AD8" s="48" t="str">
        <f>データ!$M$6</f>
        <v>非設置</v>
      </c>
      <c r="AE8" s="48"/>
      <c r="AF8" s="48"/>
      <c r="AG8" s="48"/>
      <c r="AH8" s="48"/>
      <c r="AI8" s="48"/>
      <c r="AJ8" s="48"/>
      <c r="AK8" s="3"/>
      <c r="AL8" s="49">
        <f>データ!S6</f>
        <v>39367</v>
      </c>
      <c r="AM8" s="49"/>
      <c r="AN8" s="49"/>
      <c r="AO8" s="49"/>
      <c r="AP8" s="49"/>
      <c r="AQ8" s="49"/>
      <c r="AR8" s="49"/>
      <c r="AS8" s="49"/>
      <c r="AT8" s="44">
        <f>データ!T6</f>
        <v>291.2</v>
      </c>
      <c r="AU8" s="44"/>
      <c r="AV8" s="44"/>
      <c r="AW8" s="44"/>
      <c r="AX8" s="44"/>
      <c r="AY8" s="44"/>
      <c r="AZ8" s="44"/>
      <c r="BA8" s="44"/>
      <c r="BB8" s="44">
        <f>データ!U6</f>
        <v>135.19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0.31</v>
      </c>
      <c r="Q10" s="44"/>
      <c r="R10" s="44"/>
      <c r="S10" s="44"/>
      <c r="T10" s="44"/>
      <c r="U10" s="44"/>
      <c r="V10" s="44"/>
      <c r="W10" s="44">
        <f>データ!Q6</f>
        <v>97.4</v>
      </c>
      <c r="X10" s="44"/>
      <c r="Y10" s="44"/>
      <c r="Z10" s="44"/>
      <c r="AA10" s="44"/>
      <c r="AB10" s="44"/>
      <c r="AC10" s="44"/>
      <c r="AD10" s="49">
        <f>データ!R6</f>
        <v>2860</v>
      </c>
      <c r="AE10" s="49"/>
      <c r="AF10" s="49"/>
      <c r="AG10" s="49"/>
      <c r="AH10" s="49"/>
      <c r="AI10" s="49"/>
      <c r="AJ10" s="49"/>
      <c r="AK10" s="2"/>
      <c r="AL10" s="49">
        <f>データ!V6</f>
        <v>120</v>
      </c>
      <c r="AM10" s="49"/>
      <c r="AN10" s="49"/>
      <c r="AO10" s="49"/>
      <c r="AP10" s="49"/>
      <c r="AQ10" s="49"/>
      <c r="AR10" s="49"/>
      <c r="AS10" s="49"/>
      <c r="AT10" s="44">
        <f>データ!W6</f>
        <v>0.02</v>
      </c>
      <c r="AU10" s="44"/>
      <c r="AV10" s="44"/>
      <c r="AW10" s="44"/>
      <c r="AX10" s="44"/>
      <c r="AY10" s="44"/>
      <c r="AZ10" s="44"/>
      <c r="BA10" s="44"/>
      <c r="BB10" s="44">
        <f>データ!X6</f>
        <v>6000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125</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V2w5NMeLpBYXZWByPrI0FdAoJfUtOQWYZXZGxA8hcSjbGafXlIo7M4udcTFru9/hwndQZPg7zbObVqhxaCVCww==" saltValue="BZvnUQdIeNG41aE/mp9KI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442062</v>
      </c>
      <c r="D6" s="32">
        <f t="shared" si="3"/>
        <v>47</v>
      </c>
      <c r="E6" s="32">
        <f t="shared" si="3"/>
        <v>17</v>
      </c>
      <c r="F6" s="32">
        <f t="shared" si="3"/>
        <v>6</v>
      </c>
      <c r="G6" s="32">
        <f t="shared" si="3"/>
        <v>0</v>
      </c>
      <c r="H6" s="32" t="str">
        <f t="shared" si="3"/>
        <v>大分県　臼杵市</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0.31</v>
      </c>
      <c r="Q6" s="33">
        <f t="shared" si="3"/>
        <v>97.4</v>
      </c>
      <c r="R6" s="33">
        <f t="shared" si="3"/>
        <v>2860</v>
      </c>
      <c r="S6" s="33">
        <f t="shared" si="3"/>
        <v>39367</v>
      </c>
      <c r="T6" s="33">
        <f t="shared" si="3"/>
        <v>291.2</v>
      </c>
      <c r="U6" s="33">
        <f t="shared" si="3"/>
        <v>135.19</v>
      </c>
      <c r="V6" s="33">
        <f t="shared" si="3"/>
        <v>120</v>
      </c>
      <c r="W6" s="33">
        <f t="shared" si="3"/>
        <v>0.02</v>
      </c>
      <c r="X6" s="33">
        <f t="shared" si="3"/>
        <v>6000</v>
      </c>
      <c r="Y6" s="34">
        <f>IF(Y7="",NA(),Y7)</f>
        <v>101.08</v>
      </c>
      <c r="Z6" s="34">
        <f t="shared" ref="Z6:AH6" si="4">IF(Z7="",NA(),Z7)</f>
        <v>99.47</v>
      </c>
      <c r="AA6" s="34">
        <f t="shared" si="4"/>
        <v>99.88</v>
      </c>
      <c r="AB6" s="34">
        <f t="shared" si="4"/>
        <v>100.19</v>
      </c>
      <c r="AC6" s="34">
        <f t="shared" si="4"/>
        <v>99.84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1716.47</v>
      </c>
      <c r="BL6" s="34">
        <f t="shared" si="7"/>
        <v>1741.94</v>
      </c>
      <c r="BM6" s="34">
        <f t="shared" si="7"/>
        <v>1029.24</v>
      </c>
      <c r="BN6" s="34">
        <f t="shared" si="7"/>
        <v>1063.93</v>
      </c>
      <c r="BO6" s="34">
        <f t="shared" si="7"/>
        <v>1060.8599999999999</v>
      </c>
      <c r="BP6" s="33" t="str">
        <f>IF(BP7="","",IF(BP7="-","【-】","【"&amp;SUBSTITUTE(TEXT(BP7,"#,##0.00"),"-","△")&amp;"】"))</f>
        <v>【920.42】</v>
      </c>
      <c r="BQ6" s="34">
        <f>IF(BQ7="",NA(),BQ7)</f>
        <v>37.5</v>
      </c>
      <c r="BR6" s="34">
        <f t="shared" ref="BR6:BZ6" si="8">IF(BR7="",NA(),BR7)</f>
        <v>34.71</v>
      </c>
      <c r="BS6" s="34">
        <f t="shared" si="8"/>
        <v>38.57</v>
      </c>
      <c r="BT6" s="34">
        <f t="shared" si="8"/>
        <v>35.75</v>
      </c>
      <c r="BU6" s="34">
        <f t="shared" si="8"/>
        <v>39.01</v>
      </c>
      <c r="BV6" s="34">
        <f t="shared" si="8"/>
        <v>35.049999999999997</v>
      </c>
      <c r="BW6" s="34">
        <f t="shared" si="8"/>
        <v>33.86</v>
      </c>
      <c r="BX6" s="34">
        <f t="shared" si="8"/>
        <v>43.13</v>
      </c>
      <c r="BY6" s="34">
        <f t="shared" si="8"/>
        <v>46.26</v>
      </c>
      <c r="BZ6" s="34">
        <f t="shared" si="8"/>
        <v>45.81</v>
      </c>
      <c r="CA6" s="33" t="str">
        <f>IF(CA7="","",IF(CA7="-","【-】","【"&amp;SUBSTITUTE(TEXT(CA7,"#,##0.00"),"-","△")&amp;"】"))</f>
        <v>【47.34】</v>
      </c>
      <c r="CB6" s="34">
        <f>IF(CB7="",NA(),CB7)</f>
        <v>419.75</v>
      </c>
      <c r="CC6" s="34">
        <f t="shared" ref="CC6:CK6" si="9">IF(CC7="",NA(),CC7)</f>
        <v>460.71</v>
      </c>
      <c r="CD6" s="34">
        <f t="shared" si="9"/>
        <v>424.08</v>
      </c>
      <c r="CE6" s="34">
        <f t="shared" si="9"/>
        <v>448.43</v>
      </c>
      <c r="CF6" s="34">
        <f t="shared" si="9"/>
        <v>411.14</v>
      </c>
      <c r="CG6" s="34">
        <f t="shared" si="9"/>
        <v>463.38</v>
      </c>
      <c r="CH6" s="34">
        <f t="shared" si="9"/>
        <v>510.15</v>
      </c>
      <c r="CI6" s="34">
        <f t="shared" si="9"/>
        <v>392.03</v>
      </c>
      <c r="CJ6" s="34">
        <f t="shared" si="9"/>
        <v>376.4</v>
      </c>
      <c r="CK6" s="34">
        <f t="shared" si="9"/>
        <v>383.92</v>
      </c>
      <c r="CL6" s="33" t="str">
        <f>IF(CL7="","",IF(CL7="-","【-】","【"&amp;SUBSTITUTE(TEXT(CL7,"#,##0.00"),"-","△")&amp;"】"))</f>
        <v>【360.30】</v>
      </c>
      <c r="CM6" s="34">
        <f>IF(CM7="",NA(),CM7)</f>
        <v>40.909999999999997</v>
      </c>
      <c r="CN6" s="34">
        <f t="shared" ref="CN6:CV6" si="10">IF(CN7="",NA(),CN7)</f>
        <v>40.909999999999997</v>
      </c>
      <c r="CO6" s="34">
        <f t="shared" si="10"/>
        <v>40.909999999999997</v>
      </c>
      <c r="CP6" s="34">
        <f t="shared" si="10"/>
        <v>40.909999999999997</v>
      </c>
      <c r="CQ6" s="34">
        <f t="shared" si="10"/>
        <v>40.909999999999997</v>
      </c>
      <c r="CR6" s="34">
        <f t="shared" si="10"/>
        <v>31.37</v>
      </c>
      <c r="CS6" s="34">
        <f t="shared" si="10"/>
        <v>29.86</v>
      </c>
      <c r="CT6" s="34">
        <f t="shared" si="10"/>
        <v>35.64</v>
      </c>
      <c r="CU6" s="34">
        <f t="shared" si="10"/>
        <v>33.729999999999997</v>
      </c>
      <c r="CV6" s="34">
        <f t="shared" si="10"/>
        <v>33.21</v>
      </c>
      <c r="CW6" s="33" t="str">
        <f>IF(CW7="","",IF(CW7="-","【-】","【"&amp;SUBSTITUTE(TEXT(CW7,"#,##0.00"),"-","△")&amp;"】"))</f>
        <v>【34.06】</v>
      </c>
      <c r="CX6" s="34">
        <f>IF(CX7="",NA(),CX7)</f>
        <v>100</v>
      </c>
      <c r="CY6" s="34">
        <f t="shared" ref="CY6:DG6" si="11">IF(CY7="",NA(),CY7)</f>
        <v>100</v>
      </c>
      <c r="CZ6" s="34">
        <f t="shared" si="11"/>
        <v>100</v>
      </c>
      <c r="DA6" s="34">
        <f t="shared" si="11"/>
        <v>100</v>
      </c>
      <c r="DB6" s="34">
        <f t="shared" si="11"/>
        <v>100</v>
      </c>
      <c r="DC6" s="34">
        <f t="shared" si="11"/>
        <v>67.38</v>
      </c>
      <c r="DD6" s="34">
        <f t="shared" si="11"/>
        <v>65.95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0.18</v>
      </c>
      <c r="EM6" s="34">
        <f t="shared" si="14"/>
        <v>0.01</v>
      </c>
      <c r="EN6" s="34">
        <f t="shared" si="14"/>
        <v>0.09</v>
      </c>
      <c r="EO6" s="33" t="str">
        <f>IF(EO7="","",IF(EO7="-","【-】","【"&amp;SUBSTITUTE(TEXT(EO7,"#,##0.00"),"-","△")&amp;"】"))</f>
        <v>【0.01】</v>
      </c>
    </row>
    <row r="7" spans="1:145" s="35" customFormat="1" x14ac:dyDescent="0.15">
      <c r="A7" s="27"/>
      <c r="B7" s="36">
        <v>2017</v>
      </c>
      <c r="C7" s="36">
        <v>442062</v>
      </c>
      <c r="D7" s="36">
        <v>47</v>
      </c>
      <c r="E7" s="36">
        <v>17</v>
      </c>
      <c r="F7" s="36">
        <v>6</v>
      </c>
      <c r="G7" s="36">
        <v>0</v>
      </c>
      <c r="H7" s="36" t="s">
        <v>110</v>
      </c>
      <c r="I7" s="36" t="s">
        <v>111</v>
      </c>
      <c r="J7" s="36" t="s">
        <v>112</v>
      </c>
      <c r="K7" s="36" t="s">
        <v>113</v>
      </c>
      <c r="L7" s="36" t="s">
        <v>114</v>
      </c>
      <c r="M7" s="36" t="s">
        <v>115</v>
      </c>
      <c r="N7" s="37" t="s">
        <v>116</v>
      </c>
      <c r="O7" s="37" t="s">
        <v>117</v>
      </c>
      <c r="P7" s="37">
        <v>0.31</v>
      </c>
      <c r="Q7" s="37">
        <v>97.4</v>
      </c>
      <c r="R7" s="37">
        <v>2860</v>
      </c>
      <c r="S7" s="37">
        <v>39367</v>
      </c>
      <c r="T7" s="37">
        <v>291.2</v>
      </c>
      <c r="U7" s="37">
        <v>135.19</v>
      </c>
      <c r="V7" s="37">
        <v>120</v>
      </c>
      <c r="W7" s="37">
        <v>0.02</v>
      </c>
      <c r="X7" s="37">
        <v>6000</v>
      </c>
      <c r="Y7" s="37">
        <v>101.08</v>
      </c>
      <c r="Z7" s="37">
        <v>99.47</v>
      </c>
      <c r="AA7" s="37">
        <v>99.88</v>
      </c>
      <c r="AB7" s="37">
        <v>100.19</v>
      </c>
      <c r="AC7" s="37">
        <v>99.84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1716.47</v>
      </c>
      <c r="BL7" s="37">
        <v>1741.94</v>
      </c>
      <c r="BM7" s="37">
        <v>1029.24</v>
      </c>
      <c r="BN7" s="37">
        <v>1063.93</v>
      </c>
      <c r="BO7" s="37">
        <v>1060.8599999999999</v>
      </c>
      <c r="BP7" s="37">
        <v>920.42</v>
      </c>
      <c r="BQ7" s="37">
        <v>37.5</v>
      </c>
      <c r="BR7" s="37">
        <v>34.71</v>
      </c>
      <c r="BS7" s="37">
        <v>38.57</v>
      </c>
      <c r="BT7" s="37">
        <v>35.75</v>
      </c>
      <c r="BU7" s="37">
        <v>39.01</v>
      </c>
      <c r="BV7" s="37">
        <v>35.049999999999997</v>
      </c>
      <c r="BW7" s="37">
        <v>33.86</v>
      </c>
      <c r="BX7" s="37">
        <v>43.13</v>
      </c>
      <c r="BY7" s="37">
        <v>46.26</v>
      </c>
      <c r="BZ7" s="37">
        <v>45.81</v>
      </c>
      <c r="CA7" s="37">
        <v>47.34</v>
      </c>
      <c r="CB7" s="37">
        <v>419.75</v>
      </c>
      <c r="CC7" s="37">
        <v>460.71</v>
      </c>
      <c r="CD7" s="37">
        <v>424.08</v>
      </c>
      <c r="CE7" s="37">
        <v>448.43</v>
      </c>
      <c r="CF7" s="37">
        <v>411.14</v>
      </c>
      <c r="CG7" s="37">
        <v>463.38</v>
      </c>
      <c r="CH7" s="37">
        <v>510.15</v>
      </c>
      <c r="CI7" s="37">
        <v>392.03</v>
      </c>
      <c r="CJ7" s="37">
        <v>376.4</v>
      </c>
      <c r="CK7" s="37">
        <v>383.92</v>
      </c>
      <c r="CL7" s="37">
        <v>360.3</v>
      </c>
      <c r="CM7" s="37">
        <v>40.909999999999997</v>
      </c>
      <c r="CN7" s="37">
        <v>40.909999999999997</v>
      </c>
      <c r="CO7" s="37">
        <v>40.909999999999997</v>
      </c>
      <c r="CP7" s="37">
        <v>40.909999999999997</v>
      </c>
      <c r="CQ7" s="37">
        <v>40.909999999999997</v>
      </c>
      <c r="CR7" s="37">
        <v>31.37</v>
      </c>
      <c r="CS7" s="37">
        <v>29.86</v>
      </c>
      <c r="CT7" s="37">
        <v>35.64</v>
      </c>
      <c r="CU7" s="37">
        <v>33.729999999999997</v>
      </c>
      <c r="CV7" s="37">
        <v>33.21</v>
      </c>
      <c r="CW7" s="37">
        <v>34.06</v>
      </c>
      <c r="CX7" s="37">
        <v>100</v>
      </c>
      <c r="CY7" s="37">
        <v>100</v>
      </c>
      <c r="CZ7" s="37">
        <v>100</v>
      </c>
      <c r="DA7" s="37">
        <v>100</v>
      </c>
      <c r="DB7" s="37">
        <v>100</v>
      </c>
      <c r="DC7" s="37">
        <v>67.38</v>
      </c>
      <c r="DD7" s="37">
        <v>65.95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2019-02-15T05:56:03Z</cp:lastPrinted>
  <dcterms:created xsi:type="dcterms:W3CDTF">2018-12-03T09:34:42Z</dcterms:created>
  <dcterms:modified xsi:type="dcterms:W3CDTF">2019-02-19T01:43:25Z</dcterms:modified>
  <cp:category/>
</cp:coreProperties>
</file>