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30年度\決算統計\02公営企業\15経営比較分析表\04 経営比較分析表（H29年度決算）の分析等について\05_確認済みの分析表\03 中津市\"/>
    </mc:Choice>
  </mc:AlternateContent>
  <workbookProtection workbookAlgorithmName="SHA-512" workbookHashValue="kanpunCVMlJ3SLLrOX74xfUm8ZoJ5tTjLv3hcbSpoiURKPuU1VzldgRQlsF4FbZfsIRhrl77/ZKo4490L/HNNQ==" workbookSaltValue="wbrglgwi/6EJjZAOPe4ut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<sst xmlns="http://schemas.openxmlformats.org/spreadsheetml/2006/main" count="245" uniqueCount="126">
  <si>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</si>
  <si>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</si>
  <si>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</si>
  <si>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</si>
  <si>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</si>
  <si>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</si>
  <si>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</si>
  <si>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</si>
  <si>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</si>
  <si>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</si>
  <si>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</si>
  <si>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</si>
  <si>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</si>
  <si>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</si>
  <si>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</si>
  <si>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</si>
  <si>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</si>
  <si>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</si>
  <si>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</si>
  <si>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</si>
  <si>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</si>
  <si>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</si>
  <si>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</si>
  <si>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</si>
  <si>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</si>
  <si>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</si>
  <si>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</si>
  <si>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</si>
  <si>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</si>
  <si>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</si>
  <si>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</si>
  <si>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</si>
  <si>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</si>
  <si>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</si>
  <si>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</si>
  <si>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</si>
  <si>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</si>
  <si>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</si>
  <si>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</si>
  <si>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</si>
  <si>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</si>
  <si>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</si>
  <si>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</si>
  <si>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</si>
  <si>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</si>
  <si>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</si>
  <si>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</si>
  <si>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</si>
  <si>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</si>
  <si>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</si>
  <si>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</si>
  <si>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</si>
  <si>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</si>
  <si>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</si>
  <si>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</si>
  <si>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</si>
  <si>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</si>
  <si>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</si>
  <si>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</si>
  <si>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</si>
  <si>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</si>
  <si>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</si>
  <si>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</si>
  <si>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</si>
  <si>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</si>
  <si>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</si>
  <si>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</si>
  <si>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</si>
  <si>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</si>
  <si>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</si>
  <si>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</si>
  <si>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</si>
  <si>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</si>
  <si>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</si>
  <si>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</si>
  <si>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</si>
  <si>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</si>
  <si>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</si>
  <si>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</si>
  <si>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</si>
  <si>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</si>
  <si>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</si>
  <si>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</si>
  <si>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</si>
  <si>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</si>
  <si>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</si>
  <si>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</si>
  <si>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</si>
  <si>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</si>
  <si>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</si>
  <si>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</si>
  <si>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</si>
  <si>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</si>
  <si>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</si>
  <si>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</si>
  <si>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</si>
  <si>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</si>
  <si>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</si>
  <si>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</si>
  <si>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</si>
  <si>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</si>
  <si>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</si>
  <si>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</si>
  <si>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</si>
  <si>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</si>
  <si>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</si>
  <si>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</si>
  <si>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</si>
  <si>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</si>
  <si>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</si>
  <si>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</si>
  <si>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</si>
  <si>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</si>
  <si>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</si>
  <si>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</si>
  <si>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</si>
  <si>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</si>
  <si>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</si>
  <si>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</si>
  <si>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</si>
  <si>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</si>
  <si>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</si>
  <si>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</si>
  <si>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③</t>
    </r>
    <r>
      <rPr>
        <sz val="11"/>
        <color rgb="FFFF0000"/>
        <rFont val="ＭＳ ゴシック"/>
        <family val="3"/>
        <charset val="128"/>
      </rPr>
      <t>『管渠改善率』</t>
    </r>
    <r>
      <rPr>
        <sz val="11"/>
        <color theme="1"/>
        <rFont val="ＭＳ ゴシック"/>
        <family val="3"/>
        <charset val="128"/>
      </rPr>
      <t>・・・当該年度に更新した管渠延長の割合を表した指標。更新した管渠はないため、0％となっている。</t>
    </r>
    <phoneticPr fontId="4"/>
  </si>
  <si>
    <t>　農業集落排水処理施設への繋ぎこみにより、汚水処理維持管理費の負担は少ない状況にある。
　企業債償還後は、維持管理を行いつつ、将来的な会計統合を検討する必要がある。</t>
    <phoneticPr fontId="4"/>
  </si>
  <si>
    <r>
      <t>①</t>
    </r>
    <r>
      <rPr>
        <sz val="11"/>
        <color rgb="FFFF0000"/>
        <rFont val="ＭＳ ゴシック"/>
        <family val="3"/>
        <charset val="128"/>
      </rPr>
      <t>『収益的収支比率』</t>
    </r>
    <r>
      <rPr>
        <sz val="11"/>
        <color theme="1"/>
        <rFont val="ＭＳ ゴシック"/>
        <family val="3"/>
        <charset val="128"/>
      </rPr>
      <t>・・・経常的な費用が使用料等の収益でどの程度賄われているかを示す指標。前年度と比較し、維持管理費等の減額によりポイントが上がっている。
④</t>
    </r>
    <r>
      <rPr>
        <sz val="11"/>
        <color rgb="FFFF0000"/>
        <rFont val="ＭＳ ゴシック"/>
        <family val="3"/>
        <charset val="128"/>
      </rPr>
      <t>『企業債残高対事業規模比率』</t>
    </r>
    <r>
      <rPr>
        <sz val="11"/>
        <color theme="1"/>
        <rFont val="ＭＳ ゴシック"/>
        <family val="3"/>
        <charset val="128"/>
      </rPr>
      <t>・・・使用料収入に対する企業債残高の割合であり、企業債残高の規模を表す指標。平成39年度に償還が終了し、管渠等の更新の予定もないため、今後も減少することが見込まれる。
⑤</t>
    </r>
    <r>
      <rPr>
        <sz val="11"/>
        <color rgb="FFFF0000"/>
        <rFont val="ＭＳ ゴシック"/>
        <family val="3"/>
        <charset val="128"/>
      </rPr>
      <t>『経費回収率』</t>
    </r>
    <r>
      <rPr>
        <sz val="11"/>
        <color theme="1"/>
        <rFont val="ＭＳ ゴシック"/>
        <family val="3"/>
        <charset val="128"/>
      </rPr>
      <t>・・・汚水処理費用をどの程度使用料で賄われているかを示す指標。類似団体と比較し、高い水準であり、今後も継続できるよう経営に取り組む。
⑥</t>
    </r>
    <r>
      <rPr>
        <sz val="11"/>
        <color rgb="FFFF0000"/>
        <rFont val="ＭＳ ゴシック"/>
        <family val="3"/>
        <charset val="128"/>
      </rPr>
      <t>『汚水処理原価』</t>
    </r>
    <r>
      <rPr>
        <sz val="11"/>
        <color theme="1"/>
        <rFont val="ＭＳ ゴシック"/>
        <family val="3"/>
        <charset val="128"/>
      </rPr>
      <t>・・・有収水量1㎥あたりの汚水処理に係るコストを表した指標。農業集落排水処理施設へ繋ぎこみし、汚水処理費用が小額であることから、類似団体よりも低い数値である。
⑧</t>
    </r>
    <r>
      <rPr>
        <sz val="11"/>
        <color rgb="FFFF0000"/>
        <rFont val="ＭＳ ゴシック"/>
        <family val="3"/>
        <charset val="128"/>
      </rPr>
      <t>『水洗化率』</t>
    </r>
    <r>
      <rPr>
        <sz val="11"/>
        <color theme="1"/>
        <rFont val="ＭＳ ゴシック"/>
        <family val="3"/>
        <charset val="128"/>
      </rPr>
      <t>・・・処理区域内で水洗便所を設置して汚水処理している人口の割合を表した指標。処理区域が分譲地であることから、水洗化率は100％となっている。</t>
    </r>
    <rPh sb="2" eb="5">
      <t>シュウエキテキ</t>
    </rPh>
    <rPh sb="5" eb="7">
      <t>シュウシ</t>
    </rPh>
    <rPh sb="7" eb="9">
      <t>ヒリツ</t>
    </rPh>
    <rPh sb="60" eb="62">
      <t>ゲンガク</t>
    </rPh>
    <rPh sb="70" eb="71">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</si>
</sst>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A1-4035-9A45-68C98F24BC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0.01</c:v>
                </c:pt>
                <c:pt idx="4" formatCode="#,##0.00;&quot;△&quot;#,##0.00">
                  <c:v>0</c:v>
                </c:pt>
              </c:numCache>
            </c:numRef>
          </c:val>
          <c:smooth val="0"/>
          <c:extLst>
            <c:ext xmlns:c16="http://schemas.microsoft.com/office/drawing/2014/chart" uri="{C3380CC4-5D6E-409C-BE32-E72D297353CC}">
              <c16:uniqueId val="{00000001-7CA1-4035-9A45-68C98F24BC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09-48D5-B4DE-A6BBF441420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37.950000000000003</c:v>
                </c:pt>
                <c:pt idx="2">
                  <c:v>34.92</c:v>
                </c:pt>
                <c:pt idx="3">
                  <c:v>36.44</c:v>
                </c:pt>
                <c:pt idx="4">
                  <c:v>34.29</c:v>
                </c:pt>
              </c:numCache>
            </c:numRef>
          </c:val>
          <c:smooth val="0"/>
          <c:extLst>
            <c:ext xmlns:c16="http://schemas.microsoft.com/office/drawing/2014/chart" uri="{C3380CC4-5D6E-409C-BE32-E72D297353CC}">
              <c16:uniqueId val="{00000001-2609-48D5-B4DE-A6BBF441420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162-4FEC-AC4E-E347158B5A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87.19</c:v>
                </c:pt>
                <c:pt idx="1">
                  <c:v>88.2</c:v>
                </c:pt>
                <c:pt idx="2">
                  <c:v>88.64</c:v>
                </c:pt>
                <c:pt idx="3">
                  <c:v>89.93</c:v>
                </c:pt>
                <c:pt idx="4">
                  <c:v>89.88</c:v>
                </c:pt>
              </c:numCache>
            </c:numRef>
          </c:val>
          <c:smooth val="0"/>
          <c:extLst>
            <c:ext xmlns:c16="http://schemas.microsoft.com/office/drawing/2014/chart" uri="{C3380CC4-5D6E-409C-BE32-E72D297353CC}">
              <c16:uniqueId val="{00000001-7162-4FEC-AC4E-E347158B5A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88.89</c:v>
                </c:pt>
                <c:pt idx="1">
                  <c:v>90.73</c:v>
                </c:pt>
                <c:pt idx="2">
                  <c:v>93.83</c:v>
                </c:pt>
                <c:pt idx="3">
                  <c:v>88.08</c:v>
                </c:pt>
                <c:pt idx="4">
                  <c:v>93.48</c:v>
                </c:pt>
              </c:numCache>
            </c:numRef>
          </c:val>
          <c:extLst>
            <c:ext xmlns:c16="http://schemas.microsoft.com/office/drawing/2014/chart" uri="{C3380CC4-5D6E-409C-BE32-E72D297353CC}">
              <c16:uniqueId val="{00000000-6FBD-49C7-8C80-C98B8FE915B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BD-49C7-8C80-C98B8FE915B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B3-4B10-B7D7-43883C6418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B3-4B10-B7D7-43883C6418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B8-47BE-A3EC-B5A2B39F75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B8-47BE-A3EC-B5A2B39F75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5B-4AB5-9C3A-C5B7EC8BC5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5B-4AB5-9C3A-C5B7EC8BC5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50-4685-B0A8-D63BA9F415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50-4685-B0A8-D63BA9F415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654.38</c:v>
                </c:pt>
                <c:pt idx="1">
                  <c:v>561.9</c:v>
                </c:pt>
                <c:pt idx="2">
                  <c:v>513.09</c:v>
                </c:pt>
                <c:pt idx="3">
                  <c:v>478.87</c:v>
                </c:pt>
                <c:pt idx="4">
                  <c:v>398.4</c:v>
                </c:pt>
              </c:numCache>
            </c:numRef>
          </c:val>
          <c:extLst>
            <c:ext xmlns:c16="http://schemas.microsoft.com/office/drawing/2014/chart" uri="{C3380CC4-5D6E-409C-BE32-E72D297353CC}">
              <c16:uniqueId val="{00000000-9826-42A9-BB21-8E6E54D79D7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3189.89</c:v>
                </c:pt>
                <c:pt idx="1">
                  <c:v>2585.83</c:v>
                </c:pt>
                <c:pt idx="2">
                  <c:v>2464.06</c:v>
                </c:pt>
                <c:pt idx="3">
                  <c:v>1914.94</c:v>
                </c:pt>
                <c:pt idx="4">
                  <c:v>1759.36</c:v>
                </c:pt>
              </c:numCache>
            </c:numRef>
          </c:val>
          <c:smooth val="0"/>
          <c:extLst>
            <c:ext xmlns:c16="http://schemas.microsoft.com/office/drawing/2014/chart" uri="{C3380CC4-5D6E-409C-BE32-E72D297353CC}">
              <c16:uniqueId val="{00000001-9826-42A9-BB21-8E6E54D79D7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110.37</c:v>
                </c:pt>
                <c:pt idx="1">
                  <c:v>90.6</c:v>
                </c:pt>
                <c:pt idx="2">
                  <c:v>93.76</c:v>
                </c:pt>
                <c:pt idx="3">
                  <c:v>88.02</c:v>
                </c:pt>
                <c:pt idx="4">
                  <c:v>93.42</c:v>
                </c:pt>
              </c:numCache>
            </c:numRef>
          </c:val>
          <c:extLst>
            <c:ext xmlns:c16="http://schemas.microsoft.com/office/drawing/2014/chart" uri="{C3380CC4-5D6E-409C-BE32-E72D297353CC}">
              <c16:uniqueId val="{00000000-1E31-4FB3-ADB9-95165923A5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27.92</c:v>
                </c:pt>
                <c:pt idx="1">
                  <c:v>31.45</c:v>
                </c:pt>
                <c:pt idx="2">
                  <c:v>32.909999999999997</c:v>
                </c:pt>
                <c:pt idx="3">
                  <c:v>34.020000000000003</c:v>
                </c:pt>
                <c:pt idx="4">
                  <c:v>37.200000000000003</c:v>
                </c:pt>
              </c:numCache>
            </c:numRef>
          </c:val>
          <c:smooth val="0"/>
          <c:extLst>
            <c:ext xmlns:c16="http://schemas.microsoft.com/office/drawing/2014/chart" uri="{C3380CC4-5D6E-409C-BE32-E72D297353CC}">
              <c16:uniqueId val="{00000001-1E31-4FB3-ADB9-95165923A5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128.80000000000001</c:v>
                </c:pt>
                <c:pt idx="1">
                  <c:v>163.96</c:v>
                </c:pt>
                <c:pt idx="2">
                  <c:v>157.47</c:v>
                </c:pt>
                <c:pt idx="3">
                  <c:v>167.84</c:v>
                </c:pt>
                <c:pt idx="4">
                  <c:v>157.32</c:v>
                </c:pt>
              </c:numCache>
            </c:numRef>
          </c:val>
          <c:extLst>
            <c:ext xmlns:c16="http://schemas.microsoft.com/office/drawing/2014/chart" uri="{C3380CC4-5D6E-409C-BE32-E72D297353CC}">
              <c16:uniqueId val="{00000000-DFE0-4384-A854-74CC12335C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602.87</c:v>
                </c:pt>
                <c:pt idx="1">
                  <c:v>588.54999999999995</c:v>
                </c:pt>
                <c:pt idx="2">
                  <c:v>561.54</c:v>
                </c:pt>
                <c:pt idx="3">
                  <c:v>553.77</c:v>
                </c:pt>
                <c:pt idx="4">
                  <c:v>508.64</c:v>
                </c:pt>
              </c:numCache>
            </c:numRef>
          </c:val>
          <c:smooth val="0"/>
          <c:extLst>
            <c:ext xmlns:c16="http://schemas.microsoft.com/office/drawing/2014/chart" uri="{C3380CC4-5D6E-409C-BE32-E72D297353CC}">
              <c16:uniqueId val="{00000001-DFE0-4384-A854-74CC12335C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中津市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6">
        <f>データ!S6</f>
        <v>84608</v>
      </c>
      <c r="AM8" s="66"/>
      <c r="AN8" s="66"/>
      <c r="AO8" s="66"/>
      <c r="AP8" s="66"/>
      <c r="AQ8" s="66"/>
      <c r="AR8" s="66"/>
      <c r="AS8" s="66"/>
      <c r="AT8" s="65">
        <f>データ!T6</f>
        <v>491.53</v>
      </c>
      <c r="AU8" s="65"/>
      <c r="AV8" s="65"/>
      <c r="AW8" s="65"/>
      <c r="AX8" s="65"/>
      <c r="AY8" s="65"/>
      <c r="AZ8" s="65"/>
      <c r="BA8" s="65"/>
      <c r="BB8" s="65">
        <f>データ!U6</f>
        <v>172.13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0.14000000000000001</v>
      </c>
      <c r="Q10" s="65"/>
      <c r="R10" s="65"/>
      <c r="S10" s="65"/>
      <c r="T10" s="65"/>
      <c r="U10" s="65"/>
      <c r="V10" s="65"/>
      <c r="W10" s="65">
        <f>データ!Q6</f>
        <v>100</v>
      </c>
      <c r="X10" s="65"/>
      <c r="Y10" s="65"/>
      <c r="Z10" s="65"/>
      <c r="AA10" s="65"/>
      <c r="AB10" s="65"/>
      <c r="AC10" s="65"/>
      <c r="AD10" s="66">
        <f>データ!R6</f>
        <v>2875</v>
      </c>
      <c r="AE10" s="66"/>
      <c r="AF10" s="66"/>
      <c r="AG10" s="66"/>
      <c r="AH10" s="66"/>
      <c r="AI10" s="66"/>
      <c r="AJ10" s="66"/>
      <c r="AK10" s="2"/>
      <c r="AL10" s="66">
        <f>データ!V6</f>
        <v>115</v>
      </c>
      <c r="AM10" s="66"/>
      <c r="AN10" s="66"/>
      <c r="AO10" s="66"/>
      <c r="AP10" s="66"/>
      <c r="AQ10" s="66"/>
      <c r="AR10" s="66"/>
      <c r="AS10" s="66"/>
      <c r="AT10" s="65">
        <f>データ!W6</f>
        <v>0.02</v>
      </c>
      <c r="AU10" s="65"/>
      <c r="AV10" s="65"/>
      <c r="AW10" s="65"/>
      <c r="AX10" s="65"/>
      <c r="AY10" s="65"/>
      <c r="AZ10" s="65"/>
      <c r="BA10" s="65"/>
      <c r="BB10" s="65">
        <f>データ!X6</f>
        <v>5750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56</v>
      </c>
      <c r="O86" s="25" t="str">
        <f>データ!EO6</f>
        <v>【0.00】</v>
      </c>
    </row>
  </sheetData>
  <sheetProtection algorithmName="SHA-512" hashValue="i0KWHMON/1B2WKyy3dkYDgtcPKjlUTnLxRo8ES/BF2l/F+7C2f0s+6TFm0pUFLHUJGqlYIfoLS8paN0MSxl9OQ==" saltValue="coRexU0Xqw4CtvE3fCAhk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442038</v>
      </c>
      <c r="D6" s="32">
        <f t="shared" si="3"/>
        <v>47</v>
      </c>
      <c r="E6" s="32">
        <f t="shared" si="3"/>
        <v>17</v>
      </c>
      <c r="F6" s="32">
        <f t="shared" si="3"/>
        <v>9</v>
      </c>
      <c r="G6" s="32">
        <f t="shared" si="3"/>
        <v>0</v>
      </c>
      <c r="H6" s="32" t="str">
        <f t="shared" si="3"/>
        <v>大分県　中津市</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0.14000000000000001</v>
      </c>
      <c r="Q6" s="33">
        <f t="shared" si="3"/>
        <v>100</v>
      </c>
      <c r="R6" s="33">
        <f t="shared" si="3"/>
        <v>2875</v>
      </c>
      <c r="S6" s="33">
        <f t="shared" si="3"/>
        <v>84608</v>
      </c>
      <c r="T6" s="33">
        <f t="shared" si="3"/>
        <v>491.53</v>
      </c>
      <c r="U6" s="33">
        <f t="shared" si="3"/>
        <v>172.13</v>
      </c>
      <c r="V6" s="33">
        <f t="shared" si="3"/>
        <v>115</v>
      </c>
      <c r="W6" s="33">
        <f t="shared" si="3"/>
        <v>0.02</v>
      </c>
      <c r="X6" s="33">
        <f t="shared" si="3"/>
        <v>5750</v>
      </c>
      <c r="Y6" s="34">
        <f>IF(Y7="",NA(),Y7)</f>
        <v>88.89</v>
      </c>
      <c r="Z6" s="34">
        <f t="shared" ref="Z6:AH6" si="4">IF(Z7="",NA(),Z7)</f>
        <v>90.73</v>
      </c>
      <c r="AA6" s="34">
        <f t="shared" si="4"/>
        <v>93.83</v>
      </c>
      <c r="AB6" s="34">
        <f t="shared" si="4"/>
        <v>88.08</v>
      </c>
      <c r="AC6" s="34">
        <f t="shared" si="4"/>
        <v>93.48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654.38</v>
      </c>
      <c r="BG6" s="34">
        <f t="shared" ref="BG6:BO6" si="7">IF(BG7="",NA(),BG7)</f>
        <v>561.9</v>
      </c>
      <c r="BH6" s="34">
        <f t="shared" si="7"/>
        <v>513.09</v>
      </c>
      <c r="BI6" s="34">
        <f t="shared" si="7"/>
        <v>478.87</v>
      </c>
      <c r="BJ6" s="34">
        <f t="shared" si="7"/>
        <v>398.4</v>
      </c>
      <c r="BK6" s="34">
        <f t="shared" si="7"/>
        <v>3189.89</v>
      </c>
      <c r="BL6" s="34">
        <f t="shared" si="7"/>
        <v>2585.83</v>
      </c>
      <c r="BM6" s="34">
        <f t="shared" si="7"/>
        <v>2464.06</v>
      </c>
      <c r="BN6" s="34">
        <f t="shared" si="7"/>
        <v>1914.94</v>
      </c>
      <c r="BO6" s="34">
        <f t="shared" si="7"/>
        <v>1759.36</v>
      </c>
      <c r="BP6" s="33" t="str">
        <f>IF(BP7="","",IF(BP7="-","【-】","【"&amp;SUBSTITUTE(TEXT(BP7,"#,##0.00"),"-","△")&amp;"】"))</f>
        <v>【1,943.90】</v>
      </c>
      <c r="BQ6" s="34">
        <f>IF(BQ7="",NA(),BQ7)</f>
        <v>110.37</v>
      </c>
      <c r="BR6" s="34">
        <f t="shared" ref="BR6:BZ6" si="8">IF(BR7="",NA(),BR7)</f>
        <v>90.6</v>
      </c>
      <c r="BS6" s="34">
        <f t="shared" si="8"/>
        <v>93.76</v>
      </c>
      <c r="BT6" s="34">
        <f t="shared" si="8"/>
        <v>88.02</v>
      </c>
      <c r="BU6" s="34">
        <f t="shared" si="8"/>
        <v>93.42</v>
      </c>
      <c r="BV6" s="34">
        <f t="shared" si="8"/>
        <v>27.92</v>
      </c>
      <c r="BW6" s="34">
        <f t="shared" si="8"/>
        <v>31.45</v>
      </c>
      <c r="BX6" s="34">
        <f t="shared" si="8"/>
        <v>32.909999999999997</v>
      </c>
      <c r="BY6" s="34">
        <f t="shared" si="8"/>
        <v>34.020000000000003</v>
      </c>
      <c r="BZ6" s="34">
        <f t="shared" si="8"/>
        <v>37.200000000000003</v>
      </c>
      <c r="CA6" s="33" t="str">
        <f>IF(CA7="","",IF(CA7="-","【-】","【"&amp;SUBSTITUTE(TEXT(CA7,"#,##0.00"),"-","△")&amp;"】"))</f>
        <v>【37.34】</v>
      </c>
      <c r="CB6" s="34">
        <f>IF(CB7="",NA(),CB7)</f>
        <v>128.80000000000001</v>
      </c>
      <c r="CC6" s="34">
        <f t="shared" ref="CC6:CK6" si="9">IF(CC7="",NA(),CC7)</f>
        <v>163.96</v>
      </c>
      <c r="CD6" s="34">
        <f t="shared" si="9"/>
        <v>157.47</v>
      </c>
      <c r="CE6" s="34">
        <f t="shared" si="9"/>
        <v>167.84</v>
      </c>
      <c r="CF6" s="34">
        <f t="shared" si="9"/>
        <v>157.32</v>
      </c>
      <c r="CG6" s="34">
        <f t="shared" si="9"/>
        <v>602.87</v>
      </c>
      <c r="CH6" s="34">
        <f t="shared" si="9"/>
        <v>588.54999999999995</v>
      </c>
      <c r="CI6" s="34">
        <f t="shared" si="9"/>
        <v>561.54</v>
      </c>
      <c r="CJ6" s="34">
        <f t="shared" si="9"/>
        <v>553.77</v>
      </c>
      <c r="CK6" s="34">
        <f t="shared" si="9"/>
        <v>508.64</v>
      </c>
      <c r="CL6" s="33" t="str">
        <f>IF(CL7="","",IF(CL7="-","【-】","【"&amp;SUBSTITUTE(TEXT(CL7,"#,##0.00"),"-","△")&amp;"】"))</f>
        <v>【502.45】</v>
      </c>
      <c r="CM6" s="34" t="str">
        <f>IF(CM7="",NA(),CM7)</f>
        <v>-</v>
      </c>
      <c r="CN6" s="34" t="str">
        <f t="shared" ref="CN6:CV6" si="10">IF(CN7="",NA(),CN7)</f>
        <v>-</v>
      </c>
      <c r="CO6" s="34" t="str">
        <f t="shared" si="10"/>
        <v>-</v>
      </c>
      <c r="CP6" s="34" t="str">
        <f t="shared" si="10"/>
        <v>-</v>
      </c>
      <c r="CQ6" s="34" t="str">
        <f t="shared" si="10"/>
        <v>-</v>
      </c>
      <c r="CR6" s="34">
        <f t="shared" si="10"/>
        <v>35.64</v>
      </c>
      <c r="CS6" s="34">
        <f t="shared" si="10"/>
        <v>37.950000000000003</v>
      </c>
      <c r="CT6" s="34">
        <f t="shared" si="10"/>
        <v>34.92</v>
      </c>
      <c r="CU6" s="34">
        <f t="shared" si="10"/>
        <v>36.44</v>
      </c>
      <c r="CV6" s="34">
        <f t="shared" si="10"/>
        <v>34.29</v>
      </c>
      <c r="CW6" s="33" t="str">
        <f>IF(CW7="","",IF(CW7="-","【-】","【"&amp;SUBSTITUTE(TEXT(CW7,"#,##0.00"),"-","△")&amp;"】"))</f>
        <v>【35.35】</v>
      </c>
      <c r="CX6" s="34">
        <f>IF(CX7="",NA(),CX7)</f>
        <v>100</v>
      </c>
      <c r="CY6" s="34">
        <f t="shared" ref="CY6:DG6" si="11">IF(CY7="",NA(),CY7)</f>
        <v>100</v>
      </c>
      <c r="CZ6" s="34">
        <f t="shared" si="11"/>
        <v>100</v>
      </c>
      <c r="DA6" s="34">
        <f t="shared" si="11"/>
        <v>100</v>
      </c>
      <c r="DB6" s="34">
        <f t="shared" si="11"/>
        <v>100</v>
      </c>
      <c r="DC6" s="34">
        <f t="shared" si="11"/>
        <v>87.19</v>
      </c>
      <c r="DD6" s="34">
        <f t="shared" si="11"/>
        <v>88.2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0.01</v>
      </c>
      <c r="EL6" s="33">
        <f t="shared" si="14"/>
        <v>0</v>
      </c>
      <c r="EM6" s="34">
        <f t="shared" si="14"/>
        <v>0.01</v>
      </c>
      <c r="EN6" s="33">
        <f t="shared" si="14"/>
        <v>0</v>
      </c>
      <c r="EO6" s="33" t="str">
        <f>IF(EO7="","",IF(EO7="-","【-】","【"&amp;SUBSTITUTE(TEXT(EO7,"#,##0.00"),"-","△")&amp;"】"))</f>
        <v>【0.00】</v>
      </c>
    </row>
    <row r="7" spans="1:145" s="35" customFormat="1" x14ac:dyDescent="0.15">
      <c r="A7" s="27"/>
      <c r="B7" s="36">
        <v>2017</v>
      </c>
      <c r="C7" s="36">
        <v>442038</v>
      </c>
      <c r="D7" s="36">
        <v>47</v>
      </c>
      <c r="E7" s="36">
        <v>17</v>
      </c>
      <c r="F7" s="36">
        <v>9</v>
      </c>
      <c r="G7" s="36">
        <v>0</v>
      </c>
      <c r="H7" s="36" t="s">
        <v>110</v>
      </c>
      <c r="I7" s="36" t="s">
        <v>111</v>
      </c>
      <c r="J7" s="36" t="s">
        <v>112</v>
      </c>
      <c r="K7" s="36" t="s">
        <v>113</v>
      </c>
      <c r="L7" s="36" t="s">
        <v>114</v>
      </c>
      <c r="M7" s="36" t="s">
        <v>115</v>
      </c>
      <c r="N7" s="37" t="s">
        <v>116</v>
      </c>
      <c r="O7" s="37" t="s">
        <v>117</v>
      </c>
      <c r="P7" s="37">
        <v>0.14000000000000001</v>
      </c>
      <c r="Q7" s="37">
        <v>100</v>
      </c>
      <c r="R7" s="37">
        <v>2875</v>
      </c>
      <c r="S7" s="37">
        <v>84608</v>
      </c>
      <c r="T7" s="37">
        <v>491.53</v>
      </c>
      <c r="U7" s="37">
        <v>172.13</v>
      </c>
      <c r="V7" s="37">
        <v>115</v>
      </c>
      <c r="W7" s="37">
        <v>0.02</v>
      </c>
      <c r="X7" s="37">
        <v>5750</v>
      </c>
      <c r="Y7" s="37">
        <v>88.89</v>
      </c>
      <c r="Z7" s="37">
        <v>90.73</v>
      </c>
      <c r="AA7" s="37">
        <v>93.83</v>
      </c>
      <c r="AB7" s="37">
        <v>88.08</v>
      </c>
      <c r="AC7" s="37">
        <v>93.48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654.38</v>
      </c>
      <c r="BG7" s="37">
        <v>561.9</v>
      </c>
      <c r="BH7" s="37">
        <v>513.09</v>
      </c>
      <c r="BI7" s="37">
        <v>478.87</v>
      </c>
      <c r="BJ7" s="37">
        <v>398.4</v>
      </c>
      <c r="BK7" s="37">
        <v>3189.89</v>
      </c>
      <c r="BL7" s="37">
        <v>2585.83</v>
      </c>
      <c r="BM7" s="37">
        <v>2464.06</v>
      </c>
      <c r="BN7" s="37">
        <v>1914.94</v>
      </c>
      <c r="BO7" s="37">
        <v>1759.36</v>
      </c>
      <c r="BP7" s="37">
        <v>1943.9</v>
      </c>
      <c r="BQ7" s="37">
        <v>110.37</v>
      </c>
      <c r="BR7" s="37">
        <v>90.6</v>
      </c>
      <c r="BS7" s="37">
        <v>93.76</v>
      </c>
      <c r="BT7" s="37">
        <v>88.02</v>
      </c>
      <c r="BU7" s="37">
        <v>93.42</v>
      </c>
      <c r="BV7" s="37">
        <v>27.92</v>
      </c>
      <c r="BW7" s="37">
        <v>31.45</v>
      </c>
      <c r="BX7" s="37">
        <v>32.909999999999997</v>
      </c>
      <c r="BY7" s="37">
        <v>34.020000000000003</v>
      </c>
      <c r="BZ7" s="37">
        <v>37.200000000000003</v>
      </c>
      <c r="CA7" s="37">
        <v>37.340000000000003</v>
      </c>
      <c r="CB7" s="37">
        <v>128.80000000000001</v>
      </c>
      <c r="CC7" s="37">
        <v>163.96</v>
      </c>
      <c r="CD7" s="37">
        <v>157.47</v>
      </c>
      <c r="CE7" s="37">
        <v>167.84</v>
      </c>
      <c r="CF7" s="37">
        <v>157.32</v>
      </c>
      <c r="CG7" s="37">
        <v>602.87</v>
      </c>
      <c r="CH7" s="37">
        <v>588.54999999999995</v>
      </c>
      <c r="CI7" s="37">
        <v>561.54</v>
      </c>
      <c r="CJ7" s="37">
        <v>553.77</v>
      </c>
      <c r="CK7" s="37">
        <v>508.64</v>
      </c>
      <c r="CL7" s="37">
        <v>502.45</v>
      </c>
      <c r="CM7" s="37" t="s">
        <v>116</v>
      </c>
      <c r="CN7" s="37" t="s">
        <v>116</v>
      </c>
      <c r="CO7" s="37" t="s">
        <v>116</v>
      </c>
      <c r="CP7" s="37" t="s">
        <v>116</v>
      </c>
      <c r="CQ7" s="37" t="s">
        <v>116</v>
      </c>
      <c r="CR7" s="37">
        <v>35.64</v>
      </c>
      <c r="CS7" s="37">
        <v>37.950000000000003</v>
      </c>
      <c r="CT7" s="37">
        <v>34.92</v>
      </c>
      <c r="CU7" s="37">
        <v>36.44</v>
      </c>
      <c r="CV7" s="37">
        <v>34.29</v>
      </c>
      <c r="CW7" s="37">
        <v>35.35</v>
      </c>
      <c r="CX7" s="37">
        <v>100</v>
      </c>
      <c r="CY7" s="37">
        <v>100</v>
      </c>
      <c r="CZ7" s="37">
        <v>100</v>
      </c>
      <c r="DA7" s="37">
        <v>100</v>
      </c>
      <c r="DB7" s="37">
        <v>100</v>
      </c>
      <c r="DC7" s="37">
        <v>87.19</v>
      </c>
      <c r="DD7" s="37">
        <v>88.2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0.01</v>
      </c>
      <c r="EL7" s="37">
        <v>0</v>
      </c>
      <c r="EM7" s="37">
        <v>0.01</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ueno</cp:lastModifiedBy>
  <cp:lastPrinted>2019-01-23T00:30:10Z</cp:lastPrinted>
  <dcterms:created xsi:type="dcterms:W3CDTF">2018-12-03T09:37:11Z</dcterms:created>
  <dcterms:modified xsi:type="dcterms:W3CDTF">2019-02-12T05:36:55Z</dcterms:modified>
  <cp:category/>
</cp:coreProperties>
</file>