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5_確認済みの分析表\03 中津市\"/>
    </mc:Choice>
  </mc:AlternateContent>
  <workbookProtection workbookAlgorithmName="SHA-512" workbookHashValue="Gz97Ag3nzCTWMUTq94USMjBRlbSMhJeytglI7OpmSQ74PhK9lVAQtbvaxjzIH6gEJT/hHn0YRlS02FyV119UPw==" workbookSaltValue="FQlKjGh/Lz2J9N8gqSqoIA==" workbookSpinCount="100000" lockStructure="1"/>
  <bookViews>
    <workbookView xWindow="0" yWindow="0" windowWidth="19200" windowHeight="113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<sst xmlns="http://schemas.openxmlformats.org/spreadsheetml/2006/main" count="240" uniqueCount="125">
  <si>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</si>
  <si>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</si>
  <si>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</si>
  <si>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</si>
  <si>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</si>
  <si>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</si>
  <si>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</si>
  <si>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</si>
  <si>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</si>
  <si>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</si>
  <si>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</si>
  <si>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</si>
  <si>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</si>
  <si>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</si>
  <si>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</si>
  <si>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</si>
  <si>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</si>
  <si>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</si>
  <si>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</si>
  <si>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</si>
  <si>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</si>
  <si>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</si>
  <si>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</si>
  <si>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</si>
  <si>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</si>
  <si>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</si>
  <si>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</si>
  <si>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</si>
  <si>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</si>
  <si>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</si>
  <si>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</si>
  <si>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</si>
  <si>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</si>
  <si>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</si>
  <si>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</si>
  <si>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</si>
  <si>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</si>
  <si>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</si>
  <si>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</si>
  <si>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</si>
  <si>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</si>
  <si>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</si>
  <si>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</si>
  <si>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</si>
  <si>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</si>
  <si>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</si>
  <si>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</si>
  <si>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</si>
  <si>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</si>
  <si>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</si>
  <si>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</si>
  <si>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</si>
  <si>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</si>
  <si>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</si>
  <si>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</si>
  <si>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</si>
  <si>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</si>
  <si>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</si>
  <si>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</si>
  <si>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</si>
  <si>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</si>
  <si>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</si>
  <si>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</si>
  <si>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</si>
  <si>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</si>
  <si>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</si>
  <si>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</si>
  <si>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</si>
  <si>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</si>
  <si>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</si>
  <si>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</si>
  <si>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</si>
  <si>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</si>
  <si>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</si>
  <si>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</si>
  <si>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</si>
  <si>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</si>
  <si>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</si>
  <si>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</si>
  <si>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</si>
  <si>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</si>
  <si>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</si>
  <si>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</si>
  <si>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</si>
  <si>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</si>
  <si>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</si>
  <si>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</si>
  <si>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</si>
  <si>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</si>
  <si>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</si>
  <si>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</si>
  <si>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</si>
  <si>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</si>
  <si>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</si>
  <si>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</si>
  <si>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</si>
  <si>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</si>
  <si>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</si>
  <si>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</si>
  <si>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</si>
  <si>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</si>
  <si>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</si>
  <si>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</si>
  <si>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</si>
  <si>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</si>
  <si>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</si>
  <si>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</si>
  <si>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</si>
  <si>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</si>
  <si>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</si>
  <si>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</si>
  <si>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</si>
  <si>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</si>
  <si>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</si>
  <si>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</si>
  <si>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</si>
  <si>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</si>
  <si>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</si>
  <si>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</si>
  <si>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</si>
  <si>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</si>
  <si>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</si>
  <si>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phoneticPr fontId="4"/>
  </si>
  <si>
    <t>　少子高齢化に伴う人口減少による料金収入の減少が見込まれるなかで、施設等の経年劣化に伴う更新等による費用の増加も見込まれるため、引き続き、経営の効率性を図る必要がある。
　今後も、戸別訪問による水洗化率向上、経費削減等に取り組み、将来的な負担に対応できるよう経営改善に取り組んでいく。</t>
    <phoneticPr fontId="4"/>
  </si>
  <si>
    <r>
      <rPr>
        <sz val="11"/>
        <color rgb="FFFF0000"/>
        <rFont val="ＭＳ ゴシック"/>
        <family val="3"/>
        <charset val="128"/>
      </rPr>
      <t>①『収益的収支比率』</t>
    </r>
    <r>
      <rPr>
        <sz val="11"/>
        <color theme="1"/>
        <rFont val="ＭＳ ゴシック"/>
        <family val="3"/>
        <charset val="128"/>
      </rPr>
      <t xml:space="preserve">・・・経常的な費用が使用料等の収益でどの程度賄われているかを示す指標。前年度とほぼ同様のポイントとなっており、依然として一般会計に依存した状況にある。
</t>
    </r>
    <r>
      <rPr>
        <sz val="11"/>
        <color rgb="FFFF0000"/>
        <rFont val="ＭＳ ゴシック"/>
        <family val="3"/>
        <charset val="128"/>
      </rPr>
      <t>④『企業債残高対事業規模比率』</t>
    </r>
    <r>
      <rPr>
        <sz val="11"/>
        <color theme="1"/>
        <rFont val="ＭＳ ゴシック"/>
        <family val="3"/>
        <charset val="128"/>
      </rPr>
      <t xml:space="preserve">・・・使用料収入に対する企業債残高の割合であり、企業債残高の規模を表す指標。施設等の整備が完了しているためポイントは減少傾向にあるが、施設の更新等により今後は比率が増加することが見込まれる。
</t>
    </r>
    <r>
      <rPr>
        <sz val="11"/>
        <color rgb="FFFF0000"/>
        <rFont val="ＭＳ ゴシック"/>
        <family val="3"/>
        <charset val="128"/>
      </rPr>
      <t>⑤『経費回収率』</t>
    </r>
    <r>
      <rPr>
        <sz val="11"/>
        <color theme="1"/>
        <rFont val="ＭＳ ゴシック"/>
        <family val="3"/>
        <charset val="128"/>
      </rPr>
      <t xml:space="preserve">・・・汚水処理費用をどの程度使用料で賄えているかを示す指標。100％を下回っているため、料金収入以外の収入で賄われていることを意味している。料金改定を視野に入れ、費用削減に取り組む必要がある。
</t>
    </r>
    <r>
      <rPr>
        <sz val="11"/>
        <color rgb="FFFF0000"/>
        <rFont val="ＭＳ ゴシック"/>
        <family val="3"/>
        <charset val="128"/>
      </rPr>
      <t>⑥『汚水処理原価』</t>
    </r>
    <r>
      <rPr>
        <sz val="11"/>
        <color theme="1"/>
        <rFont val="ＭＳ ゴシック"/>
        <family val="3"/>
        <charset val="128"/>
      </rPr>
      <t xml:space="preserve">・・・有収水量1㎥あたりの汚水処理に係るコストを表した指標。類似団体よりも低い数値であるが、引き続き汚水処理に係るコスト削減に努める。
</t>
    </r>
    <r>
      <rPr>
        <sz val="11"/>
        <color rgb="FFFF0000"/>
        <rFont val="ＭＳ ゴシック"/>
        <family val="3"/>
        <charset val="128"/>
      </rPr>
      <t>⑦『施設利用率』</t>
    </r>
    <r>
      <rPr>
        <sz val="11"/>
        <color theme="1"/>
        <rFont val="ＭＳ ゴシック"/>
        <family val="3"/>
        <charset val="128"/>
      </rPr>
      <t xml:space="preserve">・・・施設や設備が一日に対応可能な汚水処理能力に対する一日の平均汚水処理処理水量の割合であり、施設の利用状況や適正規模を判断する指標。依然として類似団体と比較し低い状況であるため、利用率向上に取り組む必要がある。
</t>
    </r>
    <r>
      <rPr>
        <sz val="11"/>
        <color rgb="FFFF0000"/>
        <rFont val="ＭＳ ゴシック"/>
        <family val="3"/>
        <charset val="128"/>
      </rPr>
      <t>⑧『水洗化率』</t>
    </r>
    <r>
      <rPr>
        <sz val="11"/>
        <color theme="1"/>
        <rFont val="ＭＳ ゴシック"/>
        <family val="3"/>
        <charset val="128"/>
      </rPr>
      <t>・・・処理区域内で水洗便所を設置して汚水処理している人口の割合を表した指標。類似団体と比較し、低い状況であるため、水洗化率向上に取り組む必要がある。</t>
    </r>
    <rPh sb="2" eb="4">
      <t>シュウエキ</t>
    </rPh>
    <rPh sb="4" eb="5">
      <t>テキ</t>
    </rPh>
    <rPh sb="5" eb="7">
      <t>シュウシ</t>
    </rPh>
    <rPh sb="7" eb="9">
      <t>ヒリツ</t>
    </rPh>
    <rPh sb="51" eb="53">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</si>
</sst>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A-4F61-8450-98CB2EA930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76A-4F61-8450-98CB2EA930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47.23</c:v>
                </c:pt>
                <c:pt idx="1">
                  <c:v>30.97</c:v>
                </c:pt>
                <c:pt idx="2">
                  <c:v>48.85</c:v>
                </c:pt>
                <c:pt idx="3">
                  <c:v>47.96</c:v>
                </c:pt>
                <c:pt idx="4">
                  <c:v>48.2</c:v>
                </c:pt>
              </c:numCache>
            </c:numRef>
          </c:val>
          <c:extLst>
            <c:ext xmlns:c16="http://schemas.microsoft.com/office/drawing/2014/chart" uri="{C3380CC4-5D6E-409C-BE32-E72D297353CC}">
              <c16:uniqueId val="{00000000-E551-4CCF-B1E5-65E797BF08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E551-4CCF-B1E5-65E797BF08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70.25</c:v>
                </c:pt>
                <c:pt idx="1">
                  <c:v>74.69</c:v>
                </c:pt>
                <c:pt idx="2">
                  <c:v>75.489999999999995</c:v>
                </c:pt>
                <c:pt idx="3">
                  <c:v>76.2</c:v>
                </c:pt>
                <c:pt idx="4">
                  <c:v>77.55</c:v>
                </c:pt>
              </c:numCache>
            </c:numRef>
          </c:val>
          <c:extLst>
            <c:ext xmlns:c16="http://schemas.microsoft.com/office/drawing/2014/chart" uri="{C3380CC4-5D6E-409C-BE32-E72D297353CC}">
              <c16:uniqueId val="{00000000-7F5A-4316-A05A-B0C212EAEB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7F5A-4316-A05A-B0C212EAEB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83.37</c:v>
                </c:pt>
                <c:pt idx="1">
                  <c:v>86.01</c:v>
                </c:pt>
                <c:pt idx="2">
                  <c:v>86.35</c:v>
                </c:pt>
                <c:pt idx="3">
                  <c:v>81.290000000000006</c:v>
                </c:pt>
                <c:pt idx="4">
                  <c:v>81.16</c:v>
                </c:pt>
              </c:numCache>
            </c:numRef>
          </c:val>
          <c:extLst>
            <c:ext xmlns:c16="http://schemas.microsoft.com/office/drawing/2014/chart" uri="{C3380CC4-5D6E-409C-BE32-E72D297353CC}">
              <c16:uniqueId val="{00000000-466C-4073-9D8D-5A319878973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C-4073-9D8D-5A319878973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5C-45FA-AA55-BC00E0CDD6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5C-45FA-AA55-BC00E0CDD6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BE-46C2-A295-E17BA3A7FC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BE-46C2-A295-E17BA3A7FC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B-4B8F-8A98-EFC841EB5C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B-4B8F-8A98-EFC841EB5C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2-428E-9455-0A578C26AF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2-428E-9455-0A578C26AF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755.97</c:v>
                </c:pt>
                <c:pt idx="1">
                  <c:v>480.66</c:v>
                </c:pt>
                <c:pt idx="2">
                  <c:v>697.79</c:v>
                </c:pt>
                <c:pt idx="3">
                  <c:v>592.29999999999995</c:v>
                </c:pt>
                <c:pt idx="4">
                  <c:v>221.6</c:v>
                </c:pt>
              </c:numCache>
            </c:numRef>
          </c:val>
          <c:extLst>
            <c:ext xmlns:c16="http://schemas.microsoft.com/office/drawing/2014/chart" uri="{C3380CC4-5D6E-409C-BE32-E72D297353CC}">
              <c16:uniqueId val="{00000000-28AE-47CE-92EE-10FF07F37A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28AE-47CE-92EE-10FF07F37A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47.65</c:v>
                </c:pt>
                <c:pt idx="1">
                  <c:v>54.77</c:v>
                </c:pt>
                <c:pt idx="2">
                  <c:v>54.47</c:v>
                </c:pt>
                <c:pt idx="3">
                  <c:v>60.29</c:v>
                </c:pt>
                <c:pt idx="4">
                  <c:v>56.89</c:v>
                </c:pt>
              </c:numCache>
            </c:numRef>
          </c:val>
          <c:extLst>
            <c:ext xmlns:c16="http://schemas.microsoft.com/office/drawing/2014/chart" uri="{C3380CC4-5D6E-409C-BE32-E72D297353CC}">
              <c16:uniqueId val="{00000000-AD74-4A42-AC79-621DBEFC9A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AD74-4A42-AC79-621DBEFC9A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280.25</c:v>
                </c:pt>
                <c:pt idx="1">
                  <c:v>265.14</c:v>
                </c:pt>
                <c:pt idx="2">
                  <c:v>270.35000000000002</c:v>
                </c:pt>
                <c:pt idx="3">
                  <c:v>246.83</c:v>
                </c:pt>
                <c:pt idx="4">
                  <c:v>257.77999999999997</c:v>
                </c:pt>
              </c:numCache>
            </c:numRef>
          </c:val>
          <c:extLst>
            <c:ext xmlns:c16="http://schemas.microsoft.com/office/drawing/2014/chart" uri="{C3380CC4-5D6E-409C-BE32-E72D297353CC}">
              <c16:uniqueId val="{00000000-FCE1-4E15-81E2-2F9537190C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FCE1-4E15-81E2-2F9537190C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中津市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84608</v>
      </c>
      <c r="AM8" s="49"/>
      <c r="AN8" s="49"/>
      <c r="AO8" s="49"/>
      <c r="AP8" s="49"/>
      <c r="AQ8" s="49"/>
      <c r="AR8" s="49"/>
      <c r="AS8" s="49"/>
      <c r="AT8" s="44">
        <f>データ!T6</f>
        <v>491.53</v>
      </c>
      <c r="AU8" s="44"/>
      <c r="AV8" s="44"/>
      <c r="AW8" s="44"/>
      <c r="AX8" s="44"/>
      <c r="AY8" s="44"/>
      <c r="AZ8" s="44"/>
      <c r="BA8" s="44"/>
      <c r="BB8" s="44">
        <f>データ!U6</f>
        <v>172.13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5.07</v>
      </c>
      <c r="Q10" s="44"/>
      <c r="R10" s="44"/>
      <c r="S10" s="44"/>
      <c r="T10" s="44"/>
      <c r="U10" s="44"/>
      <c r="V10" s="44"/>
      <c r="W10" s="44">
        <f>データ!Q6</f>
        <v>100</v>
      </c>
      <c r="X10" s="44"/>
      <c r="Y10" s="44"/>
      <c r="Z10" s="44"/>
      <c r="AA10" s="44"/>
      <c r="AB10" s="44"/>
      <c r="AC10" s="44"/>
      <c r="AD10" s="49">
        <f>データ!R6</f>
        <v>3888</v>
      </c>
      <c r="AE10" s="49"/>
      <c r="AF10" s="49"/>
      <c r="AG10" s="49"/>
      <c r="AH10" s="49"/>
      <c r="AI10" s="49"/>
      <c r="AJ10" s="49"/>
      <c r="AK10" s="2"/>
      <c r="AL10" s="49">
        <f>データ!V6</f>
        <v>4271</v>
      </c>
      <c r="AM10" s="49"/>
      <c r="AN10" s="49"/>
      <c r="AO10" s="49"/>
      <c r="AP10" s="49"/>
      <c r="AQ10" s="49"/>
      <c r="AR10" s="49"/>
      <c r="AS10" s="49"/>
      <c r="AT10" s="44">
        <f>データ!W6</f>
        <v>2.57</v>
      </c>
      <c r="AU10" s="44"/>
      <c r="AV10" s="44"/>
      <c r="AW10" s="44"/>
      <c r="AX10" s="44"/>
      <c r="AY10" s="44"/>
      <c r="AZ10" s="44"/>
      <c r="BA10" s="44"/>
      <c r="BB10" s="44">
        <f>データ!X6</f>
        <v>1661.87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YSWSkoA8h+4jEl/1Ixk6B+gUy0P4FugDenIPA54ESH4a4oj2fxKVrUF/nH4ZliPUHakEIscdBj8/aNHDjwCIuA==" saltValue="Yb2fQM5Fq16b82lt48/5a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442038</v>
      </c>
      <c r="D6" s="32">
        <f t="shared" si="3"/>
        <v>47</v>
      </c>
      <c r="E6" s="32">
        <f t="shared" si="3"/>
        <v>17</v>
      </c>
      <c r="F6" s="32">
        <f t="shared" si="3"/>
        <v>5</v>
      </c>
      <c r="G6" s="32">
        <f t="shared" si="3"/>
        <v>0</v>
      </c>
      <c r="H6" s="32" t="str">
        <f t="shared" si="3"/>
        <v>大分県　中津市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5.07</v>
      </c>
      <c r="Q6" s="33">
        <f t="shared" si="3"/>
        <v>100</v>
      </c>
      <c r="R6" s="33">
        <f t="shared" si="3"/>
        <v>3888</v>
      </c>
      <c r="S6" s="33">
        <f t="shared" si="3"/>
        <v>84608</v>
      </c>
      <c r="T6" s="33">
        <f t="shared" si="3"/>
        <v>491.53</v>
      </c>
      <c r="U6" s="33">
        <f t="shared" si="3"/>
        <v>172.13</v>
      </c>
      <c r="V6" s="33">
        <f t="shared" si="3"/>
        <v>4271</v>
      </c>
      <c r="W6" s="33">
        <f t="shared" si="3"/>
        <v>2.57</v>
      </c>
      <c r="X6" s="33">
        <f t="shared" si="3"/>
        <v>1661.87</v>
      </c>
      <c r="Y6" s="34">
        <f>IF(Y7="",NA(),Y7)</f>
        <v>83.37</v>
      </c>
      <c r="Z6" s="34">
        <f t="shared" ref="Z6:AH6" si="4">IF(Z7="",NA(),Z7)</f>
        <v>86.01</v>
      </c>
      <c r="AA6" s="34">
        <f t="shared" si="4"/>
        <v>86.35</v>
      </c>
      <c r="AB6" s="34">
        <f t="shared" si="4"/>
        <v>81.290000000000006</v>
      </c>
      <c r="AC6" s="34">
        <f t="shared" si="4"/>
        <v>81.16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755.97</v>
      </c>
      <c r="BG6" s="34">
        <f t="shared" ref="BG6:BO6" si="7">IF(BG7="",NA(),BG7)</f>
        <v>480.66</v>
      </c>
      <c r="BH6" s="34">
        <f t="shared" si="7"/>
        <v>697.79</v>
      </c>
      <c r="BI6" s="34">
        <f t="shared" si="7"/>
        <v>592.29999999999995</v>
      </c>
      <c r="BJ6" s="34">
        <f t="shared" si="7"/>
        <v>221.6</v>
      </c>
      <c r="BK6" s="34">
        <f t="shared" si="7"/>
        <v>1126.77</v>
      </c>
      <c r="BL6" s="34">
        <f t="shared" si="7"/>
        <v>1044.8</v>
      </c>
      <c r="BM6" s="34">
        <f t="shared" si="7"/>
        <v>1081.8</v>
      </c>
      <c r="BN6" s="34">
        <f t="shared" si="7"/>
        <v>974.93</v>
      </c>
      <c r="BO6" s="34">
        <f t="shared" si="7"/>
        <v>855.8</v>
      </c>
      <c r="BP6" s="33" t="str">
        <f>IF(BP7="","",IF(BP7="-","【-】","【"&amp;SUBSTITUTE(TEXT(BP7,"#,##0.00"),"-","△")&amp;"】"))</f>
        <v>【814.89】</v>
      </c>
      <c r="BQ6" s="34">
        <f>IF(BQ7="",NA(),BQ7)</f>
        <v>47.65</v>
      </c>
      <c r="BR6" s="34">
        <f t="shared" ref="BR6:BZ6" si="8">IF(BR7="",NA(),BR7)</f>
        <v>54.77</v>
      </c>
      <c r="BS6" s="34">
        <f t="shared" si="8"/>
        <v>54.47</v>
      </c>
      <c r="BT6" s="34">
        <f t="shared" si="8"/>
        <v>60.29</v>
      </c>
      <c r="BU6" s="34">
        <f t="shared" si="8"/>
        <v>56.89</v>
      </c>
      <c r="BV6" s="34">
        <f t="shared" si="8"/>
        <v>50.9</v>
      </c>
      <c r="BW6" s="34">
        <f t="shared" si="8"/>
        <v>50.82</v>
      </c>
      <c r="BX6" s="34">
        <f t="shared" si="8"/>
        <v>52.19</v>
      </c>
      <c r="BY6" s="34">
        <f t="shared" si="8"/>
        <v>55.32</v>
      </c>
      <c r="BZ6" s="34">
        <f t="shared" si="8"/>
        <v>59.8</v>
      </c>
      <c r="CA6" s="33" t="str">
        <f>IF(CA7="","",IF(CA7="-","【-】","【"&amp;SUBSTITUTE(TEXT(CA7,"#,##0.00"),"-","△")&amp;"】"))</f>
        <v>【60.64】</v>
      </c>
      <c r="CB6" s="34">
        <f>IF(CB7="",NA(),CB7)</f>
        <v>280.25</v>
      </c>
      <c r="CC6" s="34">
        <f t="shared" ref="CC6:CK6" si="9">IF(CC7="",NA(),CC7)</f>
        <v>265.14</v>
      </c>
      <c r="CD6" s="34">
        <f t="shared" si="9"/>
        <v>270.35000000000002</v>
      </c>
      <c r="CE6" s="34">
        <f t="shared" si="9"/>
        <v>246.83</v>
      </c>
      <c r="CF6" s="34">
        <f t="shared" si="9"/>
        <v>257.77999999999997</v>
      </c>
      <c r="CG6" s="34">
        <f t="shared" si="9"/>
        <v>293.27</v>
      </c>
      <c r="CH6" s="34">
        <f t="shared" si="9"/>
        <v>300.52</v>
      </c>
      <c r="CI6" s="34">
        <f t="shared" si="9"/>
        <v>296.14</v>
      </c>
      <c r="CJ6" s="34">
        <f t="shared" si="9"/>
        <v>283.17</v>
      </c>
      <c r="CK6" s="34">
        <f t="shared" si="9"/>
        <v>263.76</v>
      </c>
      <c r="CL6" s="33" t="str">
        <f>IF(CL7="","",IF(CL7="-","【-】","【"&amp;SUBSTITUTE(TEXT(CL7,"#,##0.00"),"-","△")&amp;"】"))</f>
        <v>【255.52】</v>
      </c>
      <c r="CM6" s="34">
        <f>IF(CM7="",NA(),CM7)</f>
        <v>47.23</v>
      </c>
      <c r="CN6" s="34">
        <f t="shared" ref="CN6:CV6" si="10">IF(CN7="",NA(),CN7)</f>
        <v>30.97</v>
      </c>
      <c r="CO6" s="34">
        <f t="shared" si="10"/>
        <v>48.85</v>
      </c>
      <c r="CP6" s="34">
        <f t="shared" si="10"/>
        <v>47.96</v>
      </c>
      <c r="CQ6" s="34">
        <f t="shared" si="10"/>
        <v>48.2</v>
      </c>
      <c r="CR6" s="34">
        <f t="shared" si="10"/>
        <v>53.78</v>
      </c>
      <c r="CS6" s="34">
        <f t="shared" si="10"/>
        <v>53.24</v>
      </c>
      <c r="CT6" s="34">
        <f t="shared" si="10"/>
        <v>52.31</v>
      </c>
      <c r="CU6" s="34">
        <f t="shared" si="10"/>
        <v>60.65</v>
      </c>
      <c r="CV6" s="34">
        <f t="shared" si="10"/>
        <v>51.75</v>
      </c>
      <c r="CW6" s="33" t="str">
        <f>IF(CW7="","",IF(CW7="-","【-】","【"&amp;SUBSTITUTE(TEXT(CW7,"#,##0.00"),"-","△")&amp;"】"))</f>
        <v>【52.49】</v>
      </c>
      <c r="CX6" s="34">
        <f>IF(CX7="",NA(),CX7)</f>
        <v>70.25</v>
      </c>
      <c r="CY6" s="34">
        <f t="shared" ref="CY6:DG6" si="11">IF(CY7="",NA(),CY7)</f>
        <v>74.69</v>
      </c>
      <c r="CZ6" s="34">
        <f t="shared" si="11"/>
        <v>75.489999999999995</v>
      </c>
      <c r="DA6" s="34">
        <f t="shared" si="11"/>
        <v>76.2</v>
      </c>
      <c r="DB6" s="34">
        <f t="shared" si="11"/>
        <v>77.55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442038</v>
      </c>
      <c r="D7" s="36">
        <v>47</v>
      </c>
      <c r="E7" s="36">
        <v>17</v>
      </c>
      <c r="F7" s="36">
        <v>5</v>
      </c>
      <c r="G7" s="36">
        <v>0</v>
      </c>
      <c r="H7" s="36" t="s">
        <v>109</v>
      </c>
      <c r="I7" s="36" t="s">
        <v>110</v>
      </c>
      <c r="J7" s="36" t="s">
        <v>111</v>
      </c>
      <c r="K7" s="36" t="s">
        <v>112</v>
      </c>
      <c r="L7" s="36" t="s">
        <v>113</v>
      </c>
      <c r="M7" s="36" t="s">
        <v>114</v>
      </c>
      <c r="N7" s="37" t="s">
        <v>115</v>
      </c>
      <c r="O7" s="37" t="s">
        <v>116</v>
      </c>
      <c r="P7" s="37">
        <v>5.07</v>
      </c>
      <c r="Q7" s="37">
        <v>100</v>
      </c>
      <c r="R7" s="37">
        <v>3888</v>
      </c>
      <c r="S7" s="37">
        <v>84608</v>
      </c>
      <c r="T7" s="37">
        <v>491.53</v>
      </c>
      <c r="U7" s="37">
        <v>172.13</v>
      </c>
      <c r="V7" s="37">
        <v>4271</v>
      </c>
      <c r="W7" s="37">
        <v>2.57</v>
      </c>
      <c r="X7" s="37">
        <v>1661.87</v>
      </c>
      <c r="Y7" s="37">
        <v>83.37</v>
      </c>
      <c r="Z7" s="37">
        <v>86.01</v>
      </c>
      <c r="AA7" s="37">
        <v>86.35</v>
      </c>
      <c r="AB7" s="37">
        <v>81.290000000000006</v>
      </c>
      <c r="AC7" s="37">
        <v>81.16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755.97</v>
      </c>
      <c r="BG7" s="37">
        <v>480.66</v>
      </c>
      <c r="BH7" s="37">
        <v>697.79</v>
      </c>
      <c r="BI7" s="37">
        <v>592.29999999999995</v>
      </c>
      <c r="BJ7" s="37">
        <v>221.6</v>
      </c>
      <c r="BK7" s="37">
        <v>1126.77</v>
      </c>
      <c r="BL7" s="37">
        <v>1044.8</v>
      </c>
      <c r="BM7" s="37">
        <v>1081.8</v>
      </c>
      <c r="BN7" s="37">
        <v>974.93</v>
      </c>
      <c r="BO7" s="37">
        <v>855.8</v>
      </c>
      <c r="BP7" s="37">
        <v>814.89</v>
      </c>
      <c r="BQ7" s="37">
        <v>47.65</v>
      </c>
      <c r="BR7" s="37">
        <v>54.77</v>
      </c>
      <c r="BS7" s="37">
        <v>54.47</v>
      </c>
      <c r="BT7" s="37">
        <v>60.29</v>
      </c>
      <c r="BU7" s="37">
        <v>56.89</v>
      </c>
      <c r="BV7" s="37">
        <v>50.9</v>
      </c>
      <c r="BW7" s="37">
        <v>50.82</v>
      </c>
      <c r="BX7" s="37">
        <v>52.19</v>
      </c>
      <c r="BY7" s="37">
        <v>55.32</v>
      </c>
      <c r="BZ7" s="37">
        <v>59.8</v>
      </c>
      <c r="CA7" s="37">
        <v>60.64</v>
      </c>
      <c r="CB7" s="37">
        <v>280.25</v>
      </c>
      <c r="CC7" s="37">
        <v>265.14</v>
      </c>
      <c r="CD7" s="37">
        <v>270.35000000000002</v>
      </c>
      <c r="CE7" s="37">
        <v>246.83</v>
      </c>
      <c r="CF7" s="37">
        <v>257.77999999999997</v>
      </c>
      <c r="CG7" s="37">
        <v>293.27</v>
      </c>
      <c r="CH7" s="37">
        <v>300.52</v>
      </c>
      <c r="CI7" s="37">
        <v>296.14</v>
      </c>
      <c r="CJ7" s="37">
        <v>283.17</v>
      </c>
      <c r="CK7" s="37">
        <v>263.76</v>
      </c>
      <c r="CL7" s="37">
        <v>255.52</v>
      </c>
      <c r="CM7" s="37">
        <v>47.23</v>
      </c>
      <c r="CN7" s="37">
        <v>30.97</v>
      </c>
      <c r="CO7" s="37">
        <v>48.85</v>
      </c>
      <c r="CP7" s="37">
        <v>47.96</v>
      </c>
      <c r="CQ7" s="37">
        <v>48.2</v>
      </c>
      <c r="CR7" s="37">
        <v>53.78</v>
      </c>
      <c r="CS7" s="37">
        <v>53.24</v>
      </c>
      <c r="CT7" s="37">
        <v>52.31</v>
      </c>
      <c r="CU7" s="37">
        <v>60.65</v>
      </c>
      <c r="CV7" s="37">
        <v>51.75</v>
      </c>
      <c r="CW7" s="37">
        <v>52.49</v>
      </c>
      <c r="CX7" s="37">
        <v>70.25</v>
      </c>
      <c r="CY7" s="37">
        <v>74.69</v>
      </c>
      <c r="CZ7" s="37">
        <v>75.489999999999995</v>
      </c>
      <c r="DA7" s="37">
        <v>76.2</v>
      </c>
      <c r="DB7" s="37">
        <v>77.55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ueno</cp:lastModifiedBy>
  <cp:lastPrinted>2019-01-23T00:29:32Z</cp:lastPrinted>
  <dcterms:created xsi:type="dcterms:W3CDTF">2018-12-03T09:30:51Z</dcterms:created>
  <dcterms:modified xsi:type="dcterms:W3CDTF">2019-02-12T05:36:00Z</dcterms:modified>
  <cp:category/>
</cp:coreProperties>
</file>