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6.3.84\disk\総務課\経理係共有\２．下水道会計\B：決算\⑯：経営比較分析表\H29年度決算\H31.1.17 平成29年度公営企業決算に係る経営比較分析表の分析等について\【提出】\"/>
    </mc:Choice>
  </mc:AlternateContent>
  <workbookProtection workbookAlgorithmName="SHA-512" workbookHashValue="NVW6QRTNeE+/qsTSaHfayC7R0JIxAbNxpMOxhCjzE93xXZunhW3v42iAsFdX8QffnHon0tpLJy4mGhwS3vpqeg==" workbookSaltValue="jaXSL1ybwix8odBadgTdR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<sst xmlns="http://schemas.openxmlformats.org/spreadsheetml/2006/main" count="240" uniqueCount="125">
  <si>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</si>
  <si>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</si>
  <si>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</si>
  <si>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</si>
  <si>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</si>
  <si>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</si>
  <si>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</si>
  <si>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</si>
  <si>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</si>
  <si>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</si>
  <si>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</si>
  <si>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</si>
  <si>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</si>
  <si>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</si>
  <si>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</si>
  <si>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</si>
  <si>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</si>
  <si>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</si>
  <si>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</si>
  <si>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</si>
  <si>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</si>
  <si>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</si>
  <si>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</si>
  <si>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</si>
  <si>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</si>
  <si>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</si>
  <si>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</si>
  <si>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</si>
  <si>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</si>
  <si>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</si>
  <si>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</si>
  <si>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</si>
  <si>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</si>
  <si>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</si>
  <si>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</si>
  <si>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</si>
  <si>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</si>
  <si>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</si>
  <si>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</si>
  <si>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</si>
  <si>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</si>
  <si>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</si>
  <si>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</si>
  <si>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</si>
  <si>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</si>
  <si>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</si>
  <si>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</si>
  <si>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</si>
  <si>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</si>
  <si>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</si>
  <si>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</si>
  <si>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</si>
  <si>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</si>
  <si>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</si>
  <si>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</si>
  <si>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</si>
  <si>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</si>
  <si>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</si>
  <si>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</si>
  <si>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</si>
  <si>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</si>
  <si>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</si>
  <si>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</si>
  <si>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</si>
  <si>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</si>
  <si>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</si>
  <si>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</si>
  <si>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</si>
  <si>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</si>
  <si>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</si>
  <si>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</si>
  <si>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</si>
  <si>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</si>
  <si>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</si>
  <si>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</si>
  <si>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</si>
  <si>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</si>
  <si>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</si>
  <si>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</si>
  <si>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</si>
  <si>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</si>
  <si>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</si>
  <si>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</si>
  <si>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</si>
  <si>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</si>
  <si>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</si>
  <si>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</si>
  <si>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</si>
  <si>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</si>
  <si>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</si>
  <si>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</si>
  <si>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</si>
  <si>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</si>
  <si>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</si>
  <si>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</si>
  <si>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</si>
  <si>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</si>
  <si>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</si>
  <si>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</si>
  <si>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</si>
  <si>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</si>
  <si>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</si>
  <si>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</si>
  <si>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</si>
  <si>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</si>
  <si>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</si>
  <si>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</si>
  <si>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</si>
  <si>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</si>
  <si>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</si>
  <si>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法非適用</t>
  </si>
  <si>
    <t>下水道事業</t>
  </si>
  <si>
    <t>公共下水道</t>
  </si>
  <si>
    <t>Bd1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</si>
  <si>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</si>
  <si>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</si>
  <si>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</si>
  <si>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</si>
  <si>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</si>
  <si>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</si>
  <si>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</si>
  <si>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</si>
  <si>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①</t>
    </r>
    <r>
      <rPr>
        <b/>
        <sz val="11"/>
        <color rgb="FFFF0000"/>
        <rFont val="ＭＳ ゴシック"/>
        <family val="3"/>
        <charset val="128"/>
      </rPr>
      <t>『収益的収支比率』</t>
    </r>
    <r>
      <rPr>
        <sz val="11"/>
        <color theme="1"/>
        <rFont val="ＭＳ ゴシック"/>
        <family val="3"/>
        <charset val="128"/>
      </rPr>
      <t>…経常的な費用が使用料等の収益でどの程度賄われているかを示す指標。100％を下回り単年度収支で赤字が続いているため、今後も使用料収入の向上により健全な経営に努める必要がある。
④</t>
    </r>
    <r>
      <rPr>
        <b/>
        <sz val="11"/>
        <color rgb="FFFF0000"/>
        <rFont val="ＭＳ ゴシック"/>
        <family val="3"/>
        <charset val="128"/>
      </rPr>
      <t>『企業債残高対事業規模比率』</t>
    </r>
    <r>
      <rPr>
        <sz val="11"/>
        <color theme="1"/>
        <rFont val="ＭＳ ゴシック"/>
        <family val="3"/>
        <charset val="128"/>
      </rPr>
      <t>…使用料収入に対する企業債残高の割合であり、企業債残高の規模を表す指標。企業債残高の減少により、平成29年度数値は類似団体より低いポイントとなっている。
⑤</t>
    </r>
    <r>
      <rPr>
        <b/>
        <sz val="11"/>
        <color rgb="FFFF0000"/>
        <rFont val="ＭＳ ゴシック"/>
        <family val="3"/>
        <charset val="128"/>
      </rPr>
      <t>『経費回収率』</t>
    </r>
    <r>
      <rPr>
        <sz val="11"/>
        <color theme="1"/>
        <rFont val="ＭＳ ゴシック"/>
        <family val="3"/>
        <charset val="128"/>
      </rPr>
      <t>…汚水処理費用をどの程度使用料で賄えているかを示す指標。水洗化率が低いため類似団体平均値を下回り、100％未満となっている。さらなる使用料収入の確保と維持管理費縮減に努める必要がある。
⑥</t>
    </r>
    <r>
      <rPr>
        <b/>
        <sz val="11"/>
        <color rgb="FFFF0000"/>
        <rFont val="ＭＳ ゴシック"/>
        <family val="3"/>
        <charset val="128"/>
      </rPr>
      <t>『汚水処理原価』</t>
    </r>
    <r>
      <rPr>
        <sz val="11"/>
        <color theme="1"/>
        <rFont val="ＭＳ ゴシック"/>
        <family val="3"/>
        <charset val="128"/>
      </rPr>
      <t>…有収水量１㎥あたりについて、どれだけの費用がかかっているかを表す指標。当市はまだ整備途中で建設投資額が多く水洗化率が低いため、今後も平均値よりも高い水準で推移していく見込みである。
⑦</t>
    </r>
    <r>
      <rPr>
        <b/>
        <sz val="11"/>
        <color rgb="FFFF0000"/>
        <rFont val="ＭＳ ゴシック"/>
        <family val="3"/>
        <charset val="128"/>
      </rPr>
      <t>『施設利用率』</t>
    </r>
    <r>
      <rPr>
        <sz val="11"/>
        <color theme="1"/>
        <rFont val="ＭＳ ゴシック"/>
        <family val="3"/>
        <charset val="128"/>
      </rPr>
      <t>…処理場の処理能力に対する汚水量の割合で、施設の利用状況を判断する指標。水洗化率が低いため平均値を下回っている。
⑧</t>
    </r>
    <r>
      <rPr>
        <b/>
        <sz val="11"/>
        <color rgb="FFFF0000"/>
        <rFont val="ＭＳ ゴシック"/>
        <family val="3"/>
        <charset val="128"/>
      </rPr>
      <t>『水洗化率』</t>
    </r>
    <r>
      <rPr>
        <sz val="11"/>
        <color theme="1"/>
        <rFont val="ＭＳ ゴシック"/>
        <family val="3"/>
        <charset val="128"/>
      </rPr>
      <t>…処理区域内で水洗便所を設置して汚水処理している人口の割合を表した指標。年々増加しているものの平均値よりも低く、水質保全や収入増加の観点から、今後も水洗化の促進に取り組む必要がある。</t>
    </r>
    <rPh sb="149" eb="151">
      <t>キギョウ</t>
    </rPh>
    <rPh sb="151" eb="152">
      <t>サイ</t>
    </rPh>
    <rPh sb="152" eb="154">
      <t>ザンダカ</t>
    </rPh>
    <rPh sb="155" eb="157">
      <t>ゲンショウ</t>
    </rPh>
    <rPh sb="161" eb="163">
      <t>ヘイセイ</t>
    </rPh>
    <rPh sb="165" eb="167">
      <t>ネンド</t>
    </rPh>
    <rPh sb="167" eb="169">
      <t>スウチ</t>
    </rPh>
    <rPh sb="170" eb="172">
      <t>ルイジ</t>
    </rPh>
    <rPh sb="172" eb="174">
      <t>ダンタイ</t>
    </rPh>
    <rPh sb="176" eb="177">
      <t>ヒク</t>
    </rPh>
    <phoneticPr fontId="4"/>
  </si>
  <si>
    <t>類似団体と比較すると、水洗化率が平均値を大きく下回っており接続の促進により収入確保につなげる必要がある。現在は経営状況を的確に把握し、事業・サービスを将来にわたって持続的に提供していくために、公営企業会計への移行準備を進めているところである。今後も国の動向に注視し、県・近隣市町村等との情報共有及び連携を図りながら、経営戦略に基づき将来を見据えた持続可能で効率的な事業運営を行っていく方針である。</t>
    <phoneticPr fontId="4"/>
  </si>
  <si>
    <r>
      <t>③</t>
    </r>
    <r>
      <rPr>
        <b/>
        <sz val="11"/>
        <color rgb="FFFF0000"/>
        <rFont val="ＭＳ ゴシック"/>
        <family val="3"/>
        <charset val="128"/>
      </rPr>
      <t>『管渠改善率』</t>
    </r>
    <r>
      <rPr>
        <sz val="11"/>
        <color theme="1"/>
        <rFont val="ＭＳ ゴシック"/>
        <family val="3"/>
        <charset val="128"/>
      </rPr>
      <t>…当該年度に更新した管渠延長の割合を表した指標。管渠の更新をまだ実施していないため0％である。供用開始から33年経過しており、耐用年数50年には達していないが、毎年管路の損傷劣化箇所について調査している状況である。今後は将来的な経営に与える影響を考慮しながら老朽化対策について検討する必要がある。</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</si>
</sst>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5E1-4DC0-84E2-A7C0D390FD4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0.17</c:v>
                </c:pt>
                <c:pt idx="4">
                  <c:v>0.13</c:v>
                </c:pt>
              </c:numCache>
            </c:numRef>
          </c:val>
          <c:smooth val="0"/>
          <c:extLst>
            <c:ext xmlns:c16="http://schemas.microsoft.com/office/drawing/2014/chart" uri="{C3380CC4-5D6E-409C-BE32-E72D297353CC}">
              <c16:uniqueId val="{00000001-05E1-4DC0-84E2-A7C0D390FD4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67.790000000000006</c:v>
                </c:pt>
                <c:pt idx="1">
                  <c:v>70.010000000000005</c:v>
                </c:pt>
                <c:pt idx="2">
                  <c:v>54.93</c:v>
                </c:pt>
                <c:pt idx="3">
                  <c:v>55.53</c:v>
                </c:pt>
                <c:pt idx="4">
                  <c:v>56.63</c:v>
                </c:pt>
              </c:numCache>
            </c:numRef>
          </c:val>
          <c:extLst>
            <c:ext xmlns:c16="http://schemas.microsoft.com/office/drawing/2014/chart" uri="{C3380CC4-5D6E-409C-BE32-E72D297353CC}">
              <c16:uniqueId val="{00000000-ABD7-4B1C-802B-3DEC7B1FF96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64.67</c:v>
                </c:pt>
                <c:pt idx="4">
                  <c:v>64.959999999999994</c:v>
                </c:pt>
              </c:numCache>
            </c:numRef>
          </c:val>
          <c:smooth val="0"/>
          <c:extLst>
            <c:ext xmlns:c16="http://schemas.microsoft.com/office/drawing/2014/chart" uri="{C3380CC4-5D6E-409C-BE32-E72D297353CC}">
              <c16:uniqueId val="{00000001-ABD7-4B1C-802B-3DEC7B1FF96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77.97</c:v>
                </c:pt>
                <c:pt idx="1">
                  <c:v>78.62</c:v>
                </c:pt>
                <c:pt idx="2">
                  <c:v>79.14</c:v>
                </c:pt>
                <c:pt idx="3">
                  <c:v>79.11</c:v>
                </c:pt>
                <c:pt idx="4">
                  <c:v>80.34</c:v>
                </c:pt>
              </c:numCache>
            </c:numRef>
          </c:val>
          <c:extLst>
            <c:ext xmlns:c16="http://schemas.microsoft.com/office/drawing/2014/chart" uri="{C3380CC4-5D6E-409C-BE32-E72D297353CC}">
              <c16:uniqueId val="{00000000-F04D-4E8B-9334-B735A5A8CDEE}"/>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91.76</c:v>
                </c:pt>
                <c:pt idx="4">
                  <c:v>92.3</c:v>
                </c:pt>
              </c:numCache>
            </c:numRef>
          </c:val>
          <c:smooth val="0"/>
          <c:extLst>
            <c:ext xmlns:c16="http://schemas.microsoft.com/office/drawing/2014/chart" uri="{C3380CC4-5D6E-409C-BE32-E72D297353CC}">
              <c16:uniqueId val="{00000001-F04D-4E8B-9334-B735A5A8CDEE}"/>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90.58</c:v>
                </c:pt>
                <c:pt idx="1">
                  <c:v>90.84</c:v>
                </c:pt>
                <c:pt idx="2">
                  <c:v>92.42</c:v>
                </c:pt>
                <c:pt idx="3">
                  <c:v>89.49</c:v>
                </c:pt>
                <c:pt idx="4">
                  <c:v>87.8</c:v>
                </c:pt>
              </c:numCache>
            </c:numRef>
          </c:val>
          <c:extLst>
            <c:ext xmlns:c16="http://schemas.microsoft.com/office/drawing/2014/chart" uri="{C3380CC4-5D6E-409C-BE32-E72D297353CC}">
              <c16:uniqueId val="{00000000-9E93-4E02-BDD3-4124E54C861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E93-4E02-BDD3-4124E54C861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51-4B5F-87D1-2206454BBAEE}"/>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51-4B5F-87D1-2206454BBAEE}"/>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FA-4F28-AA82-BFFB59BEFA7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FA-4F28-AA82-BFFB59BEFA7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F8-4085-932C-8236B3EB41E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F8-4085-932C-8236B3EB41E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A4-4CB2-A86D-037B2020A98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A4-4CB2-A86D-037B2020A98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1172.02</c:v>
                </c:pt>
                <c:pt idx="1">
                  <c:v>1118.23</c:v>
                </c:pt>
                <c:pt idx="2">
                  <c:v>898.54</c:v>
                </c:pt>
                <c:pt idx="3">
                  <c:v>1075.42</c:v>
                </c:pt>
                <c:pt idx="4">
                  <c:v>745.32</c:v>
                </c:pt>
              </c:numCache>
            </c:numRef>
          </c:val>
          <c:extLst>
            <c:ext xmlns:c16="http://schemas.microsoft.com/office/drawing/2014/chart" uri="{C3380CC4-5D6E-409C-BE32-E72D297353CC}">
              <c16:uniqueId val="{00000000-52E3-42CB-BB57-C6FD145A508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774.99</c:v>
                </c:pt>
                <c:pt idx="4">
                  <c:v>799.41</c:v>
                </c:pt>
              </c:numCache>
            </c:numRef>
          </c:val>
          <c:smooth val="0"/>
          <c:extLst>
            <c:ext xmlns:c16="http://schemas.microsoft.com/office/drawing/2014/chart" uri="{C3380CC4-5D6E-409C-BE32-E72D297353CC}">
              <c16:uniqueId val="{00000001-52E3-42CB-BB57-C6FD145A508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82.79</c:v>
                </c:pt>
                <c:pt idx="1">
                  <c:v>82.59</c:v>
                </c:pt>
                <c:pt idx="2">
                  <c:v>89.8</c:v>
                </c:pt>
                <c:pt idx="3">
                  <c:v>84.89</c:v>
                </c:pt>
                <c:pt idx="4">
                  <c:v>79.400000000000006</c:v>
                </c:pt>
              </c:numCache>
            </c:numRef>
          </c:val>
          <c:extLst>
            <c:ext xmlns:c16="http://schemas.microsoft.com/office/drawing/2014/chart" uri="{C3380CC4-5D6E-409C-BE32-E72D297353CC}">
              <c16:uniqueId val="{00000000-9584-4768-B2D3-F1137DE593D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96.57</c:v>
                </c:pt>
                <c:pt idx="4">
                  <c:v>96.54</c:v>
                </c:pt>
              </c:numCache>
            </c:numRef>
          </c:val>
          <c:smooth val="0"/>
          <c:extLst>
            <c:ext xmlns:c16="http://schemas.microsoft.com/office/drawing/2014/chart" uri="{C3380CC4-5D6E-409C-BE32-E72D297353CC}">
              <c16:uniqueId val="{00000001-9584-4768-B2D3-F1137DE593D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218.53</c:v>
                </c:pt>
                <c:pt idx="1">
                  <c:v>225.17</c:v>
                </c:pt>
                <c:pt idx="2">
                  <c:v>206.51</c:v>
                </c:pt>
                <c:pt idx="3">
                  <c:v>218.54</c:v>
                </c:pt>
                <c:pt idx="4">
                  <c:v>234</c:v>
                </c:pt>
              </c:numCache>
            </c:numRef>
          </c:val>
          <c:extLst>
            <c:ext xmlns:c16="http://schemas.microsoft.com/office/drawing/2014/chart" uri="{C3380CC4-5D6E-409C-BE32-E72D297353CC}">
              <c16:uniqueId val="{00000000-4904-43C4-8194-29BCAACC3FC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161.54</c:v>
                </c:pt>
                <c:pt idx="4">
                  <c:v>162.81</c:v>
                </c:pt>
              </c:numCache>
            </c:numRef>
          </c:val>
          <c:smooth val="0"/>
          <c:extLst>
            <c:ext xmlns:c16="http://schemas.microsoft.com/office/drawing/2014/chart" uri="{C3380CC4-5D6E-409C-BE32-E72D297353CC}">
              <c16:uniqueId val="{00000001-4904-43C4-8194-29BCAACC3FC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中津市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72" t="str">
        <f>データ!$M$6</f>
        <v>非設置</v>
      </c>
      <c r="AE8" s="72"/>
      <c r="AF8" s="72"/>
      <c r="AG8" s="72"/>
      <c r="AH8" s="72"/>
      <c r="AI8" s="72"/>
      <c r="AJ8" s="72"/>
      <c r="AK8" s="3"/>
      <c r="AL8" s="66">
        <f>データ!S6</f>
        <v>84608</v>
      </c>
      <c r="AM8" s="66"/>
      <c r="AN8" s="66"/>
      <c r="AO8" s="66"/>
      <c r="AP8" s="66"/>
      <c r="AQ8" s="66"/>
      <c r="AR8" s="66"/>
      <c r="AS8" s="66"/>
      <c r="AT8" s="65">
        <f>データ!T6</f>
        <v>491.53</v>
      </c>
      <c r="AU8" s="65"/>
      <c r="AV8" s="65"/>
      <c r="AW8" s="65"/>
      <c r="AX8" s="65"/>
      <c r="AY8" s="65"/>
      <c r="AZ8" s="65"/>
      <c r="BA8" s="65"/>
      <c r="BB8" s="65">
        <f>データ!U6</f>
        <v>172.13</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36.479999999999997</v>
      </c>
      <c r="Q10" s="65"/>
      <c r="R10" s="65"/>
      <c r="S10" s="65"/>
      <c r="T10" s="65"/>
      <c r="U10" s="65"/>
      <c r="V10" s="65"/>
      <c r="W10" s="65">
        <f>データ!Q6</f>
        <v>74.5</v>
      </c>
      <c r="X10" s="65"/>
      <c r="Y10" s="65"/>
      <c r="Z10" s="65"/>
      <c r="AA10" s="65"/>
      <c r="AB10" s="65"/>
      <c r="AC10" s="65"/>
      <c r="AD10" s="66">
        <f>データ!R6</f>
        <v>3240</v>
      </c>
      <c r="AE10" s="66"/>
      <c r="AF10" s="66"/>
      <c r="AG10" s="66"/>
      <c r="AH10" s="66"/>
      <c r="AI10" s="66"/>
      <c r="AJ10" s="66"/>
      <c r="AK10" s="2"/>
      <c r="AL10" s="66">
        <f>データ!V6</f>
        <v>30711</v>
      </c>
      <c r="AM10" s="66"/>
      <c r="AN10" s="66"/>
      <c r="AO10" s="66"/>
      <c r="AP10" s="66"/>
      <c r="AQ10" s="66"/>
      <c r="AR10" s="66"/>
      <c r="AS10" s="66"/>
      <c r="AT10" s="65">
        <f>データ!W6</f>
        <v>8.18</v>
      </c>
      <c r="AU10" s="65"/>
      <c r="AV10" s="65"/>
      <c r="AW10" s="65"/>
      <c r="AX10" s="65"/>
      <c r="AY10" s="65"/>
      <c r="AZ10" s="65"/>
      <c r="BA10" s="65"/>
      <c r="BB10" s="65">
        <f>データ!X6</f>
        <v>3754.4</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122</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56</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lhzCDDrahcbjqQvWyVVnVmpoSNnsIQTPLlkJcBl5YdRD5HlCsCSNFu8zs4ClEEIjN8YHqkLw4eC12oc94Idlg==" saltValue="yfjkZ7sKOJN4Vg6HnXyZj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442038</v>
      </c>
      <c r="D6" s="32">
        <f t="shared" si="3"/>
        <v>47</v>
      </c>
      <c r="E6" s="32">
        <f t="shared" si="3"/>
        <v>17</v>
      </c>
      <c r="F6" s="32">
        <f t="shared" si="3"/>
        <v>1</v>
      </c>
      <c r="G6" s="32">
        <f t="shared" si="3"/>
        <v>0</v>
      </c>
      <c r="H6" s="32" t="str">
        <f t="shared" si="3"/>
        <v>大分県　中津市</v>
      </c>
      <c r="I6" s="32" t="str">
        <f t="shared" si="3"/>
        <v>法非適用</v>
      </c>
      <c r="J6" s="32" t="str">
        <f t="shared" si="3"/>
        <v>下水道事業</v>
      </c>
      <c r="K6" s="32" t="str">
        <f t="shared" si="3"/>
        <v>公共下水道</v>
      </c>
      <c r="L6" s="32" t="str">
        <f t="shared" si="3"/>
        <v>Bd1</v>
      </c>
      <c r="M6" s="32" t="str">
        <f t="shared" si="3"/>
        <v>非設置</v>
      </c>
      <c r="N6" s="33" t="str">
        <f t="shared" si="3"/>
        <v>-</v>
      </c>
      <c r="O6" s="33" t="str">
        <f t="shared" si="3"/>
        <v>該当数値なし</v>
      </c>
      <c r="P6" s="33">
        <f t="shared" si="3"/>
        <v>36.479999999999997</v>
      </c>
      <c r="Q6" s="33">
        <f t="shared" si="3"/>
        <v>74.5</v>
      </c>
      <c r="R6" s="33">
        <f t="shared" si="3"/>
        <v>3240</v>
      </c>
      <c r="S6" s="33">
        <f t="shared" si="3"/>
        <v>84608</v>
      </c>
      <c r="T6" s="33">
        <f t="shared" si="3"/>
        <v>491.53</v>
      </c>
      <c r="U6" s="33">
        <f t="shared" si="3"/>
        <v>172.13</v>
      </c>
      <c r="V6" s="33">
        <f t="shared" si="3"/>
        <v>30711</v>
      </c>
      <c r="W6" s="33">
        <f t="shared" si="3"/>
        <v>8.18</v>
      </c>
      <c r="X6" s="33">
        <f t="shared" si="3"/>
        <v>3754.4</v>
      </c>
      <c r="Y6" s="34">
        <f>IF(Y7="",NA(),Y7)</f>
        <v>90.58</v>
      </c>
      <c r="Z6" s="34">
        <f t="shared" ref="Z6:AH6" si="4">IF(Z7="",NA(),Z7)</f>
        <v>90.84</v>
      </c>
      <c r="AA6" s="34">
        <f t="shared" si="4"/>
        <v>92.42</v>
      </c>
      <c r="AB6" s="34">
        <f t="shared" si="4"/>
        <v>89.49</v>
      </c>
      <c r="AC6" s="34">
        <f t="shared" si="4"/>
        <v>87.8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1172.02</v>
      </c>
      <c r="BG6" s="34">
        <f t="shared" ref="BG6:BO6" si="7">IF(BG7="",NA(),BG7)</f>
        <v>1118.23</v>
      </c>
      <c r="BH6" s="34">
        <f t="shared" si="7"/>
        <v>898.54</v>
      </c>
      <c r="BI6" s="34">
        <f t="shared" si="7"/>
        <v>1075.42</v>
      </c>
      <c r="BJ6" s="34">
        <f t="shared" si="7"/>
        <v>745.32</v>
      </c>
      <c r="BK6" s="34">
        <f t="shared" si="7"/>
        <v>1209.95</v>
      </c>
      <c r="BL6" s="34">
        <f t="shared" si="7"/>
        <v>1136.5</v>
      </c>
      <c r="BM6" s="34">
        <f t="shared" si="7"/>
        <v>1118.56</v>
      </c>
      <c r="BN6" s="34">
        <f t="shared" si="7"/>
        <v>774.99</v>
      </c>
      <c r="BO6" s="34">
        <f t="shared" si="7"/>
        <v>799.41</v>
      </c>
      <c r="BP6" s="33" t="str">
        <f>IF(BP7="","",IF(BP7="-","【-】","【"&amp;SUBSTITUTE(TEXT(BP7,"#,##0.00"),"-","△")&amp;"】"))</f>
        <v>【707.33】</v>
      </c>
      <c r="BQ6" s="34">
        <f>IF(BQ7="",NA(),BQ7)</f>
        <v>82.79</v>
      </c>
      <c r="BR6" s="34">
        <f t="shared" ref="BR6:BZ6" si="8">IF(BR7="",NA(),BR7)</f>
        <v>82.59</v>
      </c>
      <c r="BS6" s="34">
        <f t="shared" si="8"/>
        <v>89.8</v>
      </c>
      <c r="BT6" s="34">
        <f t="shared" si="8"/>
        <v>84.89</v>
      </c>
      <c r="BU6" s="34">
        <f t="shared" si="8"/>
        <v>79.400000000000006</v>
      </c>
      <c r="BV6" s="34">
        <f t="shared" si="8"/>
        <v>69.48</v>
      </c>
      <c r="BW6" s="34">
        <f t="shared" si="8"/>
        <v>71.650000000000006</v>
      </c>
      <c r="BX6" s="34">
        <f t="shared" si="8"/>
        <v>72.33</v>
      </c>
      <c r="BY6" s="34">
        <f t="shared" si="8"/>
        <v>96.57</v>
      </c>
      <c r="BZ6" s="34">
        <f t="shared" si="8"/>
        <v>96.54</v>
      </c>
      <c r="CA6" s="33" t="str">
        <f>IF(CA7="","",IF(CA7="-","【-】","【"&amp;SUBSTITUTE(TEXT(CA7,"#,##0.00"),"-","△")&amp;"】"))</f>
        <v>【101.26】</v>
      </c>
      <c r="CB6" s="34">
        <f>IF(CB7="",NA(),CB7)</f>
        <v>218.53</v>
      </c>
      <c r="CC6" s="34">
        <f t="shared" ref="CC6:CK6" si="9">IF(CC7="",NA(),CC7)</f>
        <v>225.17</v>
      </c>
      <c r="CD6" s="34">
        <f t="shared" si="9"/>
        <v>206.51</v>
      </c>
      <c r="CE6" s="34">
        <f t="shared" si="9"/>
        <v>218.54</v>
      </c>
      <c r="CF6" s="34">
        <f t="shared" si="9"/>
        <v>234</v>
      </c>
      <c r="CG6" s="34">
        <f t="shared" si="9"/>
        <v>220.67</v>
      </c>
      <c r="CH6" s="34">
        <f t="shared" si="9"/>
        <v>217.82</v>
      </c>
      <c r="CI6" s="34">
        <f t="shared" si="9"/>
        <v>215.28</v>
      </c>
      <c r="CJ6" s="34">
        <f t="shared" si="9"/>
        <v>161.54</v>
      </c>
      <c r="CK6" s="34">
        <f t="shared" si="9"/>
        <v>162.81</v>
      </c>
      <c r="CL6" s="33" t="str">
        <f>IF(CL7="","",IF(CL7="-","【-】","【"&amp;SUBSTITUTE(TEXT(CL7,"#,##0.00"),"-","△")&amp;"】"))</f>
        <v>【136.39】</v>
      </c>
      <c r="CM6" s="34">
        <f>IF(CM7="",NA(),CM7)</f>
        <v>67.790000000000006</v>
      </c>
      <c r="CN6" s="34">
        <f t="shared" ref="CN6:CV6" si="10">IF(CN7="",NA(),CN7)</f>
        <v>70.010000000000005</v>
      </c>
      <c r="CO6" s="34">
        <f t="shared" si="10"/>
        <v>54.93</v>
      </c>
      <c r="CP6" s="34">
        <f t="shared" si="10"/>
        <v>55.53</v>
      </c>
      <c r="CQ6" s="34">
        <f t="shared" si="10"/>
        <v>56.63</v>
      </c>
      <c r="CR6" s="34">
        <f t="shared" si="10"/>
        <v>55.81</v>
      </c>
      <c r="CS6" s="34">
        <f t="shared" si="10"/>
        <v>54.44</v>
      </c>
      <c r="CT6" s="34">
        <f t="shared" si="10"/>
        <v>54.67</v>
      </c>
      <c r="CU6" s="34">
        <f t="shared" si="10"/>
        <v>64.67</v>
      </c>
      <c r="CV6" s="34">
        <f t="shared" si="10"/>
        <v>64.959999999999994</v>
      </c>
      <c r="CW6" s="33" t="str">
        <f>IF(CW7="","",IF(CW7="-","【-】","【"&amp;SUBSTITUTE(TEXT(CW7,"#,##0.00"),"-","△")&amp;"】"))</f>
        <v>【60.13】</v>
      </c>
      <c r="CX6" s="34">
        <f>IF(CX7="",NA(),CX7)</f>
        <v>77.97</v>
      </c>
      <c r="CY6" s="34">
        <f t="shared" ref="CY6:DG6" si="11">IF(CY7="",NA(),CY7)</f>
        <v>78.62</v>
      </c>
      <c r="CZ6" s="34">
        <f t="shared" si="11"/>
        <v>79.14</v>
      </c>
      <c r="DA6" s="34">
        <f t="shared" si="11"/>
        <v>79.11</v>
      </c>
      <c r="DB6" s="34">
        <f t="shared" si="11"/>
        <v>80.34</v>
      </c>
      <c r="DC6" s="34">
        <f t="shared" si="11"/>
        <v>84.41</v>
      </c>
      <c r="DD6" s="34">
        <f t="shared" si="11"/>
        <v>84.2</v>
      </c>
      <c r="DE6" s="34">
        <f t="shared" si="11"/>
        <v>83.8</v>
      </c>
      <c r="DF6" s="34">
        <f t="shared" si="11"/>
        <v>91.76</v>
      </c>
      <c r="DG6" s="34">
        <f t="shared" si="11"/>
        <v>92.3</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0.17</v>
      </c>
      <c r="EN6" s="34">
        <f t="shared" si="14"/>
        <v>0.13</v>
      </c>
      <c r="EO6" s="33" t="str">
        <f>IF(EO7="","",IF(EO7="-","【-】","【"&amp;SUBSTITUTE(TEXT(EO7,"#,##0.00"),"-","△")&amp;"】"))</f>
        <v>【0.23】</v>
      </c>
    </row>
    <row r="7" spans="1:145" s="35" customFormat="1" x14ac:dyDescent="0.15">
      <c r="A7" s="27"/>
      <c r="B7" s="36">
        <v>2017</v>
      </c>
      <c r="C7" s="36">
        <v>442038</v>
      </c>
      <c r="D7" s="36">
        <v>47</v>
      </c>
      <c r="E7" s="36">
        <v>17</v>
      </c>
      <c r="F7" s="36">
        <v>1</v>
      </c>
      <c r="G7" s="36">
        <v>0</v>
      </c>
      <c r="H7" s="36" t="s">
        <v>109</v>
      </c>
      <c r="I7" s="36" t="s">
        <v>110</v>
      </c>
      <c r="J7" s="36" t="s">
        <v>111</v>
      </c>
      <c r="K7" s="36" t="s">
        <v>112</v>
      </c>
      <c r="L7" s="36" t="s">
        <v>113</v>
      </c>
      <c r="M7" s="36" t="s">
        <v>114</v>
      </c>
      <c r="N7" s="37" t="s">
        <v>115</v>
      </c>
      <c r="O7" s="37" t="s">
        <v>116</v>
      </c>
      <c r="P7" s="37">
        <v>36.479999999999997</v>
      </c>
      <c r="Q7" s="37">
        <v>74.5</v>
      </c>
      <c r="R7" s="37">
        <v>3240</v>
      </c>
      <c r="S7" s="37">
        <v>84608</v>
      </c>
      <c r="T7" s="37">
        <v>491.53</v>
      </c>
      <c r="U7" s="37">
        <v>172.13</v>
      </c>
      <c r="V7" s="37">
        <v>30711</v>
      </c>
      <c r="W7" s="37">
        <v>8.18</v>
      </c>
      <c r="X7" s="37">
        <v>3754.4</v>
      </c>
      <c r="Y7" s="37">
        <v>90.58</v>
      </c>
      <c r="Z7" s="37">
        <v>90.84</v>
      </c>
      <c r="AA7" s="37">
        <v>92.42</v>
      </c>
      <c r="AB7" s="37">
        <v>89.49</v>
      </c>
      <c r="AC7" s="37">
        <v>87.8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1172.02</v>
      </c>
      <c r="BG7" s="37">
        <v>1118.23</v>
      </c>
      <c r="BH7" s="37">
        <v>898.54</v>
      </c>
      <c r="BI7" s="37">
        <v>1075.42</v>
      </c>
      <c r="BJ7" s="37">
        <v>745.32</v>
      </c>
      <c r="BK7" s="37">
        <v>1209.95</v>
      </c>
      <c r="BL7" s="37">
        <v>1136.5</v>
      </c>
      <c r="BM7" s="37">
        <v>1118.56</v>
      </c>
      <c r="BN7" s="37">
        <v>774.99</v>
      </c>
      <c r="BO7" s="37">
        <v>799.41</v>
      </c>
      <c r="BP7" s="37">
        <v>707.33</v>
      </c>
      <c r="BQ7" s="37">
        <v>82.79</v>
      </c>
      <c r="BR7" s="37">
        <v>82.59</v>
      </c>
      <c r="BS7" s="37">
        <v>89.8</v>
      </c>
      <c r="BT7" s="37">
        <v>84.89</v>
      </c>
      <c r="BU7" s="37">
        <v>79.400000000000006</v>
      </c>
      <c r="BV7" s="37">
        <v>69.48</v>
      </c>
      <c r="BW7" s="37">
        <v>71.650000000000006</v>
      </c>
      <c r="BX7" s="37">
        <v>72.33</v>
      </c>
      <c r="BY7" s="37">
        <v>96.57</v>
      </c>
      <c r="BZ7" s="37">
        <v>96.54</v>
      </c>
      <c r="CA7" s="37">
        <v>101.26</v>
      </c>
      <c r="CB7" s="37">
        <v>218.53</v>
      </c>
      <c r="CC7" s="37">
        <v>225.17</v>
      </c>
      <c r="CD7" s="37">
        <v>206.51</v>
      </c>
      <c r="CE7" s="37">
        <v>218.54</v>
      </c>
      <c r="CF7" s="37">
        <v>234</v>
      </c>
      <c r="CG7" s="37">
        <v>220.67</v>
      </c>
      <c r="CH7" s="37">
        <v>217.82</v>
      </c>
      <c r="CI7" s="37">
        <v>215.28</v>
      </c>
      <c r="CJ7" s="37">
        <v>161.54</v>
      </c>
      <c r="CK7" s="37">
        <v>162.81</v>
      </c>
      <c r="CL7" s="37">
        <v>136.38999999999999</v>
      </c>
      <c r="CM7" s="37">
        <v>67.790000000000006</v>
      </c>
      <c r="CN7" s="37">
        <v>70.010000000000005</v>
      </c>
      <c r="CO7" s="37">
        <v>54.93</v>
      </c>
      <c r="CP7" s="37">
        <v>55.53</v>
      </c>
      <c r="CQ7" s="37">
        <v>56.63</v>
      </c>
      <c r="CR7" s="37">
        <v>55.81</v>
      </c>
      <c r="CS7" s="37">
        <v>54.44</v>
      </c>
      <c r="CT7" s="37">
        <v>54.67</v>
      </c>
      <c r="CU7" s="37">
        <v>64.67</v>
      </c>
      <c r="CV7" s="37">
        <v>64.959999999999994</v>
      </c>
      <c r="CW7" s="37">
        <v>60.13</v>
      </c>
      <c r="CX7" s="37">
        <v>77.97</v>
      </c>
      <c r="CY7" s="37">
        <v>78.62</v>
      </c>
      <c r="CZ7" s="37">
        <v>79.14</v>
      </c>
      <c r="DA7" s="37">
        <v>79.11</v>
      </c>
      <c r="DB7" s="37">
        <v>80.34</v>
      </c>
      <c r="DC7" s="37">
        <v>84.41</v>
      </c>
      <c r="DD7" s="37">
        <v>84.2</v>
      </c>
      <c r="DE7" s="37">
        <v>83.8</v>
      </c>
      <c r="DF7" s="37">
        <v>91.76</v>
      </c>
      <c r="DG7" s="37">
        <v>92.3</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7.0000000000000007E-2</v>
      </c>
      <c r="EK7" s="37">
        <v>0.04</v>
      </c>
      <c r="EL7" s="37">
        <v>0.11</v>
      </c>
      <c r="EM7" s="37">
        <v>0.17</v>
      </c>
      <c r="EN7" s="37">
        <v>0.13</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内部情報</cp:lastModifiedBy>
  <cp:lastPrinted>2019-01-23T00:27:17Z</cp:lastPrinted>
  <dcterms:created xsi:type="dcterms:W3CDTF">2018-12-03T09:08:35Z</dcterms:created>
  <dcterms:modified xsi:type="dcterms:W3CDTF">2019-01-23T00:27:30Z</dcterms:modified>
  <cp:category/>
</cp:coreProperties>
</file>