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801791\市町村振興課共有\財政班\財政担当30年度\決算統計\01普通会計\H28財政状況資料集\06 各市町村資料集\11月末公表分（２回目）\"/>
    </mc:Choice>
  </mc:AlternateContent>
  <bookViews>
    <workbookView xWindow="0" yWindow="0" windowWidth="28800" windowHeight="12345" tabRatio="67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concurrentManualCount="2"/>
</workbook>
</file>

<file path=xl/calcChain.xml><?xml version="1.0" encoding="utf-8"?>
<calcChain xmlns="http://schemas.openxmlformats.org/spreadsheetml/2006/main">
  <c r="BG39" i="9" l="1"/>
  <c r="BG38" i="9"/>
  <c r="BG37" i="9"/>
  <c r="BG36" i="9"/>
  <c r="BG35" i="9"/>
  <c r="BG34" i="9"/>
  <c r="AO35"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BW39" i="9"/>
  <c r="AM39" i="9"/>
  <c r="C39" i="9"/>
  <c r="BW38" i="9"/>
  <c r="AM38" i="9"/>
  <c r="C38" i="9"/>
  <c r="AM37" i="9"/>
  <c r="C37" i="9"/>
  <c r="AM36"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U37" i="9" s="1"/>
  <c r="U38" i="9" s="1"/>
  <c r="U39" i="9" s="1"/>
  <c r="AM34" i="9" l="1"/>
  <c r="AM35" i="9" s="1"/>
  <c r="BE34" i="9" l="1"/>
  <c r="BE35" i="9" s="1"/>
  <c r="BE36" i="9" s="1"/>
  <c r="BE37" i="9" s="1"/>
  <c r="BE38" i="9" s="1"/>
  <c r="BE39" i="9" s="1"/>
  <c r="BW34" i="9" l="1"/>
  <c r="BW35" i="9" s="1"/>
  <c r="BW36" i="9" s="1"/>
  <c r="BW37" i="9" s="1"/>
  <c r="CO34" i="9" l="1"/>
  <c r="CO35" i="9" s="1"/>
  <c r="CO36" i="9" s="1"/>
  <c r="CO37" i="9" s="1"/>
  <c r="CO38" i="9" s="1"/>
  <c r="CO39" i="9" s="1"/>
</calcChain>
</file>

<file path=xl/sharedStrings.xml><?xml version="1.0" encoding="utf-8"?>
<sst xmlns="http://schemas.openxmlformats.org/spreadsheetml/2006/main" count="1099" uniqueCount="588">
  <si>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</si>
  <si>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</si>
  <si>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</si>
  <si>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</si>
  <si>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</si>
  <si>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</si>
  <si>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</si>
  <si>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</si>
  <si>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</si>
  <si>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</si>
  <si>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</si>
  <si>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</si>
  <si>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</si>
  <si>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</si>
  <si>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</si>
  <si>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</si>
  <si>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</si>
  <si>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</si>
  <si>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</si>
  <si>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</si>
  <si>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</si>
  <si>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</si>
  <si>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</si>
  <si>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</si>
  <si>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</si>
  <si>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</si>
  <si>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</si>
  <si>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</si>
  <si>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</si>
  <si>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</si>
  <si>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</si>
  <si>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</si>
  <si>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</si>
  <si>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</si>
  <si>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</si>
  <si>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</si>
  <si>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</si>
  <si>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</si>
  <si>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</si>
  <si>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</si>
  <si>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</si>
  <si>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</si>
  <si>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</si>
  <si>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</si>
  <si>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</si>
  <si>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</si>
  <si>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</si>
  <si>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</si>
  <si>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</si>
  <si>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</si>
  <si>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</si>
  <si>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</si>
  <si>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</si>
  <si>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</si>
  <si>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</si>
  <si>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</si>
  <si>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</si>
  <si>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</si>
  <si>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</si>
  <si>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</si>
  <si>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</si>
  <si>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</si>
  <si>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</si>
  <si>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</si>
  <si>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</si>
  <si>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</si>
  <si>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</si>
  <si>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</si>
  <si>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</si>
  <si>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</si>
  <si>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</si>
  <si>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</si>
  <si>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</si>
  <si>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</si>
  <si>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</si>
  <si>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</si>
  <si>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</si>
  <si>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</si>
  <si>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</si>
  <si>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</si>
  <si>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</si>
  <si>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</si>
  <si>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</si>
  <si>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中津市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</si>
  <si>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</si>
  <si>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</si>
  <si>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</si>
  <si>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</si>
  <si>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</si>
  <si>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</si>
  <si>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</si>
  <si>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</si>
  <si>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</si>
  <si>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</si>
  <si>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</si>
  <si>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</si>
  <si>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</si>
  <si>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</si>
  <si>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</si>
  <si>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</si>
  <si>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</si>
  <si>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</si>
  <si>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</si>
  <si>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</si>
  <si>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</si>
  <si>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</si>
  <si>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</si>
  <si>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</si>
  <si>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</si>
  <si>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</si>
  <si>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</si>
  <si>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</si>
  <si>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</si>
  <si>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</si>
  <si>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</si>
  <si>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</si>
  <si>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</si>
  <si>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</si>
  <si>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</si>
  <si>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</si>
  <si>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</si>
  <si>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</si>
  <si>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</si>
  <si>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</si>
  <si>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</si>
  <si>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</si>
  <si>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</si>
  <si>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</si>
  <si>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</si>
  <si>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</si>
  <si>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</si>
  <si>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</si>
  <si>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</si>
  <si>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</si>
  <si>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</si>
  <si>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</si>
  <si>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</si>
  <si>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</si>
  <si>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</si>
  <si>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</si>
  <si>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</si>
  <si>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</si>
  <si>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</si>
  <si>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</si>
  <si>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</si>
  <si>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</si>
  <si>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</si>
  <si>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</si>
  <si>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</si>
  <si>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</si>
  <si>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</si>
  <si>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</si>
  <si>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</si>
  <si>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</si>
  <si>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</si>
  <si>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</si>
  <si>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</si>
  <si>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</si>
  <si>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</si>
  <si>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</si>
  <si>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</si>
  <si>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</si>
  <si>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</si>
  <si>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</si>
  <si>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</si>
  <si>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</si>
  <si>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</si>
  <si>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</si>
  <si>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</si>
  <si>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</si>
  <si>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</si>
  <si>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</si>
  <si>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</si>
  <si>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</si>
  <si>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</si>
  <si>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</si>
  <si>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</si>
  <si>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</si>
  <si>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</si>
  <si>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</si>
  <si>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</si>
  <si>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</si>
  <si>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</si>
  <si>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</si>
  <si>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</si>
  <si>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</si>
  <si>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</si>
  <si>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</si>
  <si>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</si>
  <si>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</si>
  <si>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</si>
  <si>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</si>
  <si>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</si>
  <si>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</si>
  <si>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</si>
  <si>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</si>
  <si>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</si>
  <si>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大分県中津市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</si>
  <si>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</si>
  <si>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</si>
  <si>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</si>
  <si>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</si>
  <si>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</si>
  <si>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</si>
  <si>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</si>
  <si>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</si>
  <si>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</si>
  <si>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</si>
  <si>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</si>
  <si>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</si>
  <si>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</si>
  <si>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</si>
  <si>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</si>
  <si>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</si>
  <si>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</si>
  <si>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</si>
  <si>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</si>
  <si>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</si>
  <si>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</si>
  <si>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</si>
  <si>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</si>
  <si>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</si>
  <si>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</si>
  <si>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</si>
  <si>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</si>
  <si>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</si>
  <si>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</si>
  <si>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</si>
  <si>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</si>
  <si>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</si>
  <si>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</si>
  <si>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</si>
  <si>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</si>
  <si>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</si>
  <si>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</si>
  <si>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</si>
  <si>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</si>
  <si>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</si>
  <si>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</si>
  <si>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</si>
  <si>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</si>
  <si>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</si>
  <si>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</si>
  <si>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</si>
  <si>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</si>
  <si>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</si>
  <si>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</si>
  <si>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</si>
  <si>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</si>
  <si>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</si>
  <si>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</si>
  <si>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</si>
  <si>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</si>
  <si>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</si>
  <si>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</si>
  <si>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</si>
  <si>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</si>
  <si>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</si>
  <si>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</si>
  <si>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</si>
  <si>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</si>
  <si>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</si>
  <si>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</si>
  <si>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</si>
  <si>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</si>
  <si>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</si>
  <si>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</si>
  <si>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</si>
  <si>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</si>
  <si>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</si>
  <si>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</si>
  <si>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</si>
  <si>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</si>
  <si>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</si>
  <si>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</si>
  <si>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</si>
  <si>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</si>
  <si>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</si>
  <si>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</si>
  <si>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</si>
  <si>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</si>
  <si>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</si>
  <si>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</si>
  <si>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</si>
  <si>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</si>
  <si>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</si>
  <si>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</si>
  <si>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</si>
  <si>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</si>
  <si>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</si>
  <si>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</si>
  <si>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</si>
  <si>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</si>
  <si>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</si>
  <si>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</si>
  <si>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</si>
  <si>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</si>
  <si>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</si>
  <si>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</si>
  <si>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</si>
  <si>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</si>
  <si>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</si>
  <si>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</si>
  <si>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</si>
  <si>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</si>
  <si>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</si>
  <si>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</si>
  <si>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</si>
  <si>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</si>
  <si>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</si>
  <si>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</si>
  <si>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</si>
  <si>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</si>
  <si>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</si>
  <si>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</si>
  <si>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</si>
  <si>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</si>
  <si>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</si>
  <si>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</si>
  <si>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</si>
  <si>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</si>
  <si>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</si>
  <si>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</si>
  <si>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</si>
  <si>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</si>
  <si>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</si>
  <si>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</si>
  <si>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</si>
  <si>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</si>
  <si>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</si>
  <si>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</si>
  <si>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</si>
  <si>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</si>
  <si>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</si>
  <si>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</si>
  <si>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</si>
  <si>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</si>
  <si>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</si>
  <si>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</si>
  <si>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</si>
  <si>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</si>
  <si>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</si>
  <si>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</si>
  <si>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</si>
  <si>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</si>
  <si>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</si>
  <si>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大分県中津市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</si>
  <si>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</si>
  <si>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</si>
  <si>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</si>
  <si>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</si>
  <si>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</si>
  <si>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</si>
  <si>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</si>
  <si>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</si>
  <si>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</si>
  <si>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</si>
  <si>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</si>
  <si>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</si>
  <si>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</si>
  <si>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</si>
  <si>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</si>
  <si>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</si>
  <si>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</si>
  <si>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</si>
  <si>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</si>
  <si>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</si>
  <si>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ケーブルネットワーク事業特別会計</t>
    <phoneticPr fontId="5"/>
  </si>
  <si>
    <t>中津駅北土地区画整理清算事業特別会計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</si>
  <si>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</si>
  <si>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</si>
  <si>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</si>
  <si>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</si>
  <si>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</si>
  <si>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</si>
  <si>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</si>
  <si>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</si>
  <si>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</si>
  <si>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</si>
  <si>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</si>
  <si>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</si>
  <si>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</si>
  <si>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</si>
  <si>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</si>
  <si>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介護保険事業特別会計（保険事業勘定）</t>
    <phoneticPr fontId="5"/>
  </si>
  <si>
    <t>介護保険事業特別会計（サービス事業勘定）</t>
    <phoneticPr fontId="5"/>
  </si>
  <si>
    <t>駐車場事業特別会計</t>
    <phoneticPr fontId="5"/>
  </si>
  <si>
    <t>後期高齢者医療特別会計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</si>
  <si>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</si>
  <si>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</si>
  <si>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</si>
  <si>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</si>
  <si>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</si>
  <si>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特定環境保全公共下水道事業特別会計</t>
    <phoneticPr fontId="5"/>
  </si>
  <si>
    <t>農業集落排水事業特別会計</t>
    <phoneticPr fontId="5"/>
  </si>
  <si>
    <t>小規模集合排水事業特別会計</t>
    <phoneticPr fontId="5"/>
  </si>
  <si>
    <t>簡易水道事業特別会計</t>
    <phoneticPr fontId="5"/>
  </si>
  <si>
    <t>サイクリングターミナル事業特別会計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</si>
  <si>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</si>
  <si>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</si>
  <si>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</si>
  <si>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</si>
  <si>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</si>
  <si>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</si>
  <si>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</si>
  <si>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</si>
  <si>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</si>
  <si>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</si>
  <si>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</si>
  <si>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</si>
  <si>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</si>
  <si>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</si>
  <si>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</si>
  <si>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</si>
  <si>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</si>
  <si>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</si>
  <si>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</si>
  <si>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</si>
  <si>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</si>
  <si>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</si>
  <si>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</si>
  <si>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</si>
  <si>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</si>
  <si>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</si>
  <si>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</si>
  <si>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</si>
  <si>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</si>
  <si>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</si>
  <si>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</si>
  <si>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</si>
  <si>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</si>
  <si>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</si>
  <si>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</si>
  <si>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</si>
  <si>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</si>
  <si>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</si>
  <si>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</si>
  <si>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</si>
  <si>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</si>
  <si>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</si>
  <si>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</si>
  <si>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</si>
  <si>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</si>
  <si>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</si>
  <si>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</si>
  <si>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</si>
  <si>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</si>
  <si>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</si>
  <si>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</si>
  <si>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</si>
  <si>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</si>
  <si>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</si>
  <si>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</si>
  <si>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</si>
  <si>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</si>
  <si>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</si>
  <si>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</si>
  <si>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</si>
  <si>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</si>
  <si>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</si>
  <si>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</si>
  <si>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</si>
  <si>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</si>
  <si>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</si>
  <si>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</si>
  <si>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</si>
  <si>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</si>
  <si>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</si>
  <si>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</si>
  <si>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</si>
  <si>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</si>
  <si>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</si>
  <si>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</si>
  <si>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</si>
  <si>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</si>
  <si>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</si>
  <si>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</si>
  <si>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</si>
  <si>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</si>
  <si>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</si>
  <si>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</si>
  <si>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</si>
  <si>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</si>
  <si>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</si>
  <si>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</si>
  <si>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</si>
  <si>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</si>
  <si>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</si>
  <si>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</si>
  <si>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</si>
  <si>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</si>
  <si>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</si>
  <si>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</si>
  <si>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</si>
  <si>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</si>
  <si>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</si>
  <si>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</si>
  <si>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</si>
  <si>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</si>
  <si>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</si>
  <si>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</si>
  <si>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</si>
  <si>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</si>
  <si>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</si>
  <si>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</si>
  <si>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</si>
  <si>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</si>
  <si>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</si>
  <si>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</si>
  <si>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</si>
  <si>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</si>
  <si>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</si>
  <si>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</si>
  <si>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</si>
  <si>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</si>
  <si>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</si>
  <si>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</si>
  <si>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</si>
  <si>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</si>
  <si>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</si>
  <si>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</si>
  <si>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</si>
  <si>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</si>
  <si>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</si>
  <si>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</si>
  <si>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</si>
  <si>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</si>
  <si>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</si>
  <si>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</si>
  <si>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</si>
  <si>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</si>
  <si>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</si>
  <si>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</si>
  <si>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</si>
  <si>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1.78</t>
  </si>
  <si>
    <t>▲ 6.45</t>
  </si>
  <si>
    <t>▲ 1.55</t>
  </si>
  <si>
    <t>▲ 2.09</t>
  </si>
  <si>
    <t>病院事業会計</t>
  </si>
  <si>
    <t>水道事業会計</t>
  </si>
  <si>
    <t>一般会計</t>
  </si>
  <si>
    <t>国民健康保険事業特別会計（事業勘定）</t>
  </si>
  <si>
    <t>簡易水道事業特別会計</t>
  </si>
  <si>
    <t>公共下水道事業特別会計</t>
  </si>
  <si>
    <t>介護保険事業特別会計（保険事業勘定）</t>
  </si>
  <si>
    <t>農業集落排水事業特別会計</t>
  </si>
  <si>
    <t>その他会計（赤字）</t>
  </si>
  <si>
    <t>その他会計（黒字）</t>
  </si>
  <si>
    <t>-</t>
    <phoneticPr fontId="2"/>
  </si>
  <si>
    <t>-</t>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</si>
  <si>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</si>
  <si>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</si>
  <si>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</si>
  <si>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</si>
  <si>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t>
    <phoneticPr fontId="2"/>
  </si>
  <si>
    <t>-</t>
    <phoneticPr fontId="2"/>
  </si>
  <si>
    <t>基金から821百万円繰入</t>
    <rPh sb="0" eb="2">
      <t>キキン</t>
    </rPh>
    <rPh sb="7" eb="10">
      <t>ヒャクマンエン</t>
    </rPh>
    <rPh sb="10" eb="12">
      <t>クリイレ</t>
    </rPh>
    <phoneticPr fontId="2"/>
  </si>
  <si>
    <t>基金から130百万円繰入</t>
    <rPh sb="0" eb="2">
      <t>キキン</t>
    </rPh>
    <rPh sb="7" eb="10">
      <t>ヒャクマンエン</t>
    </rPh>
    <rPh sb="10" eb="12">
      <t>クリイレ</t>
    </rPh>
    <phoneticPr fontId="2"/>
  </si>
  <si>
    <t>基金から40百万円繰入</t>
    <rPh sb="0" eb="2">
      <t>キキン</t>
    </rPh>
    <rPh sb="6" eb="9">
      <t>ヒャクマンエン</t>
    </rPh>
    <rPh sb="9" eb="11">
      <t>クリイレ</t>
    </rPh>
    <phoneticPr fontId="2"/>
  </si>
  <si>
    <t>法非適用企業　基金から17百万円繰入</t>
    <rPh sb="7" eb="9">
      <t>キキン</t>
    </rPh>
    <rPh sb="13" eb="16">
      <t>ヒャクマンエン</t>
    </rPh>
    <rPh sb="16" eb="18">
      <t>クリイレ</t>
    </rPh>
    <phoneticPr fontId="5"/>
  </si>
  <si>
    <t>法非適用企業　基金から4百万円繰入</t>
    <rPh sb="7" eb="9">
      <t>キキン</t>
    </rPh>
    <rPh sb="12" eb="15">
      <t>ヒャクマンエン</t>
    </rPh>
    <rPh sb="15" eb="17">
      <t>クリイレ</t>
    </rPh>
    <phoneticPr fontId="5"/>
  </si>
  <si>
    <t>法非適用企業　基金から23百万円繰入</t>
    <rPh sb="7" eb="9">
      <t>キキン</t>
    </rPh>
    <rPh sb="13" eb="16">
      <t>ヒャクマンエン</t>
    </rPh>
    <rPh sb="16" eb="18">
      <t>クリイレ</t>
    </rPh>
    <phoneticPr fontId="5"/>
  </si>
  <si>
    <t>中津市土地開発公社</t>
    <rPh sb="0" eb="3">
      <t>ナカツシ</t>
    </rPh>
    <rPh sb="3" eb="5">
      <t>トチ</t>
    </rPh>
    <rPh sb="5" eb="7">
      <t>カイハツ</t>
    </rPh>
    <rPh sb="7" eb="9">
      <t>コウシャ</t>
    </rPh>
    <phoneticPr fontId="2"/>
  </si>
  <si>
    <t>（有）はばたき</t>
    <rPh sb="1" eb="2">
      <t>ユウ</t>
    </rPh>
    <phoneticPr fontId="2"/>
  </si>
  <si>
    <t>（有）西谷温泉</t>
    <rPh sb="1" eb="2">
      <t>ユウ</t>
    </rPh>
    <rPh sb="3" eb="5">
      <t>ニシタニ</t>
    </rPh>
    <rPh sb="5" eb="7">
      <t>オンセン</t>
    </rPh>
    <phoneticPr fontId="2"/>
  </si>
  <si>
    <t>（社）農業公社やまくに</t>
    <rPh sb="1" eb="2">
      <t>シャ</t>
    </rPh>
    <rPh sb="3" eb="5">
      <t>ノウギョウ</t>
    </rPh>
    <rPh sb="5" eb="7">
      <t>コウシャ</t>
    </rPh>
    <phoneticPr fontId="2"/>
  </si>
  <si>
    <t>（株）道の駅なかつ</t>
    <rPh sb="1" eb="2">
      <t>カブ</t>
    </rPh>
    <rPh sb="3" eb="4">
      <t>ミチ</t>
    </rPh>
    <rPh sb="5" eb="6">
      <t>エキ</t>
    </rPh>
    <phoneticPr fontId="2"/>
  </si>
  <si>
    <t>（株）農業生産法人やまくに</t>
    <rPh sb="1" eb="2">
      <t>カブ</t>
    </rPh>
    <rPh sb="3" eb="5">
      <t>ノウギョウ</t>
    </rPh>
    <rPh sb="5" eb="7">
      <t>セイサン</t>
    </rPh>
    <rPh sb="7" eb="9">
      <t>ホウジン</t>
    </rPh>
    <phoneticPr fontId="2"/>
  </si>
  <si>
    <t>-</t>
    <phoneticPr fontId="2"/>
  </si>
  <si>
    <t>-</t>
    <phoneticPr fontId="2"/>
  </si>
  <si>
    <t>基金から1百万円繰入</t>
    <rPh sb="0" eb="2">
      <t>キキン</t>
    </rPh>
    <rPh sb="5" eb="8">
      <t>ヒャクマンエン</t>
    </rPh>
    <rPh sb="8" eb="10">
      <t>クリイレ</t>
    </rPh>
    <phoneticPr fontId="2"/>
  </si>
  <si>
    <t>-</t>
    <phoneticPr fontId="2"/>
  </si>
  <si>
    <t>基金から49百万円繰入</t>
    <rPh sb="0" eb="2">
      <t>キキン</t>
    </rPh>
    <rPh sb="6" eb="9">
      <t>ヒャクマンエン</t>
    </rPh>
    <rPh sb="9" eb="11">
      <t>クリイレ</t>
    </rPh>
    <phoneticPr fontId="2"/>
  </si>
  <si>
    <t>基金からの繰入なし</t>
    <rPh sb="0" eb="2">
      <t>キキン</t>
    </rPh>
    <rPh sb="5" eb="7">
      <t>クリイレ</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</si>
  <si>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</si>
  <si>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</si>
  <si>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</si>
  <si>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</si>
  <si>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</si>
  <si>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</si>
  <si>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</si>
  <si>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</si>
  <si>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</si>
  <si>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</si>
  <si>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</si>
  <si>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</si>
  <si>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これまで当市は、交付税算入率の高い旧合併特例事業債や過疎対策事業債などのいわゆる「優良債」を活用して建設事業を実施してきたため、将来負担比率は類似団体平均値よりも低い状況である。しかしながら、「優良債」を活用できる期限が迫ってきているため、今後公共施設等の老朽化対策としての建設事業を実施するには、国県補助金や「優良債」以外の起債などに財源を頼らざるを得ない状況が予想される。安定した財政運営と強い行政基盤を確立し、行政サービスが継続的に提供できるよう、人口規模と財政状況にふさわしいバランスの良い投資を行い、老朽化対策を適切に行う必要がある。</t>
    <rPh sb="15" eb="16">
      <t>タカ</t>
    </rPh>
    <rPh sb="83" eb="85">
      <t>ジョウキョウ</t>
    </rPh>
    <phoneticPr fontId="5"/>
  </si>
  <si>
    <t>○将来負担比率については地方債発行額の抑制による地方債現在高の減や、「第2期中津市行財政改革5ヶ年計画」に沿って新規採用職員を抑制していることから、退職手当負担見込額が抑制されており、将来負担比率が類似団体平均より良好な数値で推移している。今後も継続して当該比率の適正な推移に努める。
○実質公債費比率については旧合併特例事業債等により地方債の元利償還金が増加傾向であるが、このうち基準財政需要額に算入される額も比例して増加している。よって市の実質的な負担が軽減されている。実質公債費比率は前年度と比べて0.4ポイント改善した。類似団体平均と比べ良好な数値となっている。今後も良好な数値を維持しつつ、適切な財政運営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</si>
</sst>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54227</c:v>
                </c:pt>
                <c:pt idx="4">
                  <c:v>67319</c:v>
                </c:pt>
              </c:numCache>
            </c:numRef>
          </c:val>
          <c:smooth val="0"/>
          <c:extLst>
            <c:ext xmlns:c16="http://schemas.microsoft.com/office/drawing/2014/chart" uri="{C3380CC4-5D6E-409C-BE32-E72D297353CC}">
              <c16:uniqueId val="{00000000-13B1-4B28-BEAF-DD6412A65D4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71260</c:v>
                </c:pt>
                <c:pt idx="1">
                  <c:v>77764</c:v>
                </c:pt>
                <c:pt idx="2">
                  <c:v>104270</c:v>
                </c:pt>
                <c:pt idx="3">
                  <c:v>77327</c:v>
                </c:pt>
                <c:pt idx="4">
                  <c:v>67532</c:v>
                </c:pt>
              </c:numCache>
            </c:numRef>
          </c:val>
          <c:smooth val="0"/>
          <c:extLst>
            <c:ext xmlns:c16="http://schemas.microsoft.com/office/drawing/2014/chart" uri="{C3380CC4-5D6E-409C-BE32-E72D297353CC}">
              <c16:uniqueId val="{00000001-13B1-4B28-BEAF-DD6412A65D49}"/>
            </c:ext>
          </c:extLst>
        </c:ser>
        <c:dLbls>
          <c:showLegendKey val="0"/>
          <c:showVal val="0"/>
          <c:showCatName val="0"/>
          <c:showSerName val="0"/>
          <c:showPercent val="0"/>
          <c:showBubbleSize val="0"/>
        </c:dLbls>
        <c:marker val="1"/>
        <c:smooth val="0"/>
        <c:axId val="168166912"/>
        <c:axId val="168168832"/>
      </c:lineChart>
      <c:catAx>
        <c:axId val="1681669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168832"/>
        <c:crosses val="autoZero"/>
        <c:auto val="1"/>
        <c:lblAlgn val="ctr"/>
        <c:lblOffset val="100"/>
        <c:tickLblSkip val="1"/>
        <c:tickMarkSkip val="1"/>
        <c:noMultiLvlLbl val="0"/>
      </c:catAx>
      <c:valAx>
        <c:axId val="16816883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166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6.31</c:v>
                </c:pt>
                <c:pt idx="1">
                  <c:v>6.02</c:v>
                </c:pt>
                <c:pt idx="2">
                  <c:v>5.38</c:v>
                </c:pt>
                <c:pt idx="3">
                  <c:v>6.23</c:v>
                </c:pt>
                <c:pt idx="4">
                  <c:v>5.52</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12.54</c:v>
                </c:pt>
                <c:pt idx="1">
                  <c:v>17.27</c:v>
                </c:pt>
                <c:pt idx="2">
                  <c:v>14.47</c:v>
                </c:pt>
                <c:pt idx="3">
                  <c:v>14.54</c:v>
                </c:pt>
                <c:pt idx="4">
                  <c:v>16.739999999999998</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3185536"/>
        <c:axId val="113187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-1.78</c:v>
                </c:pt>
                <c:pt idx="1">
                  <c:v>1.35</c:v>
                </c:pt>
                <c:pt idx="2">
                  <c:v>-6.45</c:v>
                </c:pt>
                <c:pt idx="3">
                  <c:v>-1.55</c:v>
                </c:pt>
                <c:pt idx="4">
                  <c:v>-2.09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3185536"/>
        <c:axId val="113187456"/>
      </c:lineChart>
      <c:catAx>
        <c:axId val="113185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3187456"/>
        <c:crosses val="autoZero"/>
        <c:auto val="1"/>
        <c:lblAlgn val="ctr"/>
        <c:lblOffset val="100"/>
        <c:tickLblSkip val="1"/>
        <c:tickMarkSkip val="1"/>
        <c:noMultiLvlLbl val="0"/>
      </c:catAx>
      <c:valAx>
        <c:axId val="113187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185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c:v>
                </c:pt>
                <c:pt idx="2">
                  <c:v>#N/A</c:v>
                </c:pt>
                <c:pt idx="3">
                  <c:v>0.22</c:v>
                </c:pt>
                <c:pt idx="4">
                  <c:v>#N/A</c:v>
                </c:pt>
                <c:pt idx="5">
                  <c:v>0.23</c:v>
                </c:pt>
                <c:pt idx="6">
                  <c:v>#N/A</c:v>
                </c:pt>
                <c:pt idx="7">
                  <c:v>0.16</c:v>
                </c:pt>
                <c:pt idx="8">
                  <c:v>#N/A</c:v>
                </c:pt>
                <c:pt idx="9">
                  <c:v>0.12</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0.08</c:v>
                </c:pt>
                <c:pt idx="2">
                  <c:v>#N/A</c:v>
                </c:pt>
                <c:pt idx="3">
                  <c:v>0.09</c:v>
                </c:pt>
                <c:pt idx="4">
                  <c:v>#N/A</c:v>
                </c:pt>
                <c:pt idx="5">
                  <c:v>0.11</c:v>
                </c:pt>
                <c:pt idx="6">
                  <c:v>#N/A</c:v>
                </c:pt>
                <c:pt idx="7">
                  <c:v>0.13</c:v>
                </c:pt>
                <c:pt idx="8">
                  <c:v>#N/A</c:v>
                </c:pt>
                <c:pt idx="9">
                  <c:v>0.1</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介護保険事業特別会計（保険事業勘定）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0.28999999999999998</c:v>
                </c:pt>
                <c:pt idx="2">
                  <c:v>#N/A</c:v>
                </c:pt>
                <c:pt idx="3">
                  <c:v>0.22</c:v>
                </c:pt>
                <c:pt idx="4">
                  <c:v>#N/A</c:v>
                </c:pt>
                <c:pt idx="5">
                  <c:v>0.37</c:v>
                </c:pt>
                <c:pt idx="6">
                  <c:v>#N/A</c:v>
                </c:pt>
                <c:pt idx="7">
                  <c:v>0.54</c:v>
                </c:pt>
                <c:pt idx="8">
                  <c:v>#N/A</c:v>
                </c:pt>
                <c:pt idx="9">
                  <c:v>0.15</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0.13</c:v>
                </c:pt>
                <c:pt idx="2">
                  <c:v>#N/A</c:v>
                </c:pt>
                <c:pt idx="3">
                  <c:v>0.15</c:v>
                </c:pt>
                <c:pt idx="4">
                  <c:v>#N/A</c:v>
                </c:pt>
                <c:pt idx="5">
                  <c:v>0.16</c:v>
                </c:pt>
                <c:pt idx="6">
                  <c:v>#N/A</c:v>
                </c:pt>
                <c:pt idx="7">
                  <c:v>0.2</c:v>
                </c:pt>
                <c:pt idx="8">
                  <c:v>#N/A</c:v>
                </c:pt>
                <c:pt idx="9">
                  <c:v>0.18</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0.06</c:v>
                </c:pt>
                <c:pt idx="4">
                  <c:v>#N/A</c:v>
                </c:pt>
                <c:pt idx="5">
                  <c:v>0</c:v>
                </c:pt>
                <c:pt idx="6">
                  <c:v>#N/A</c:v>
                </c:pt>
                <c:pt idx="7">
                  <c:v>0.01</c:v>
                </c:pt>
                <c:pt idx="8">
                  <c:v>#N/A</c:v>
                </c:pt>
                <c:pt idx="9">
                  <c:v>0.46</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1.7</c:v>
                </c:pt>
                <c:pt idx="2">
                  <c:v>#N/A</c:v>
                </c:pt>
                <c:pt idx="3">
                  <c:v>3.13</c:v>
                </c:pt>
                <c:pt idx="4">
                  <c:v>#N/A</c:v>
                </c:pt>
                <c:pt idx="5">
                  <c:v>1.92</c:v>
                </c:pt>
                <c:pt idx="6">
                  <c:v>#N/A</c:v>
                </c:pt>
                <c:pt idx="7">
                  <c:v>1.07</c:v>
                </c:pt>
                <c:pt idx="8">
                  <c:v>#N/A</c:v>
                </c:pt>
                <c:pt idx="9">
                  <c:v>1.49</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6.21</c:v>
                </c:pt>
                <c:pt idx="2">
                  <c:v>#N/A</c:v>
                </c:pt>
                <c:pt idx="3">
                  <c:v>5.95</c:v>
                </c:pt>
                <c:pt idx="4">
                  <c:v>#N/A</c:v>
                </c:pt>
                <c:pt idx="5">
                  <c:v>5.3</c:v>
                </c:pt>
                <c:pt idx="6">
                  <c:v>#N/A</c:v>
                </c:pt>
                <c:pt idx="7">
                  <c:v>6.15</c:v>
                </c:pt>
                <c:pt idx="8">
                  <c:v>#N/A</c:v>
                </c:pt>
                <c:pt idx="9">
                  <c:v>5.49</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4.6500000000000004</c:v>
                </c:pt>
                <c:pt idx="2">
                  <c:v>#N/A</c:v>
                </c:pt>
                <c:pt idx="3">
                  <c:v>5.16</c:v>
                </c:pt>
                <c:pt idx="4">
                  <c:v>#N/A</c:v>
                </c:pt>
                <c:pt idx="5">
                  <c:v>5.55</c:v>
                </c:pt>
                <c:pt idx="6">
                  <c:v>#N/A</c:v>
                </c:pt>
                <c:pt idx="7">
                  <c:v>5.84</c:v>
                </c:pt>
                <c:pt idx="8">
                  <c:v>#N/A</c:v>
                </c:pt>
                <c:pt idx="9">
                  <c:v>5.75</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12.17</c:v>
                </c:pt>
                <c:pt idx="2">
                  <c:v>#N/A</c:v>
                </c:pt>
                <c:pt idx="3">
                  <c:v>13.71</c:v>
                </c:pt>
                <c:pt idx="4">
                  <c:v>#N/A</c:v>
                </c:pt>
                <c:pt idx="5">
                  <c:v>16.37</c:v>
                </c:pt>
                <c:pt idx="6">
                  <c:v>#N/A</c:v>
                </c:pt>
                <c:pt idx="7">
                  <c:v>17.36</c:v>
                </c:pt>
                <c:pt idx="8">
                  <c:v>#N/A</c:v>
                </c:pt>
                <c:pt idx="9">
                  <c:v>17.53</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76020096"/>
        <c:axId val="176034176"/>
      </c:barChart>
      <c:catAx>
        <c:axId val="176020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6034176"/>
        <c:crosses val="autoZero"/>
        <c:auto val="1"/>
        <c:lblAlgn val="ctr"/>
        <c:lblOffset val="100"/>
        <c:tickLblSkip val="1"/>
        <c:tickMarkSkip val="1"/>
        <c:noMultiLvlLbl val="0"/>
      </c:catAx>
      <c:valAx>
        <c:axId val="176034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020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5360</c:v>
                </c:pt>
                <c:pt idx="5">
                  <c:v>5284</c:v>
                </c:pt>
                <c:pt idx="8">
                  <c:v>5485</c:v>
                </c:pt>
                <c:pt idx="11">
                  <c:v>5601</c:v>
                </c:pt>
                <c:pt idx="14">
                  <c:v>5395</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1380</c:v>
                </c:pt>
                <c:pt idx="3">
                  <c:v>1406</c:v>
                </c:pt>
                <c:pt idx="6">
                  <c:v>1277</c:v>
                </c:pt>
                <c:pt idx="9">
                  <c:v>1438</c:v>
                </c:pt>
                <c:pt idx="12">
                  <c:v>1230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42</c:v>
                </c:pt>
                <c:pt idx="3">
                  <c:v>56</c:v>
                </c:pt>
                <c:pt idx="6">
                  <c:v>56</c:v>
                </c:pt>
                <c:pt idx="9">
                  <c:v>36</c:v>
                </c:pt>
                <c:pt idx="12">
                  <c:v>27</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5157</c:v>
                </c:pt>
                <c:pt idx="3">
                  <c:v>5093</c:v>
                </c:pt>
                <c:pt idx="6">
                  <c:v>5081</c:v>
                </c:pt>
                <c:pt idx="9">
                  <c:v>5150</c:v>
                </c:pt>
                <c:pt idx="12">
                  <c:v>5161</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8073088"/>
        <c:axId val="168091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1219</c:v>
                </c:pt>
                <c:pt idx="2">
                  <c:v>#N/A</c:v>
                </c:pt>
                <c:pt idx="3">
                  <c:v>#N/A</c:v>
                </c:pt>
                <c:pt idx="4">
                  <c:v>1271</c:v>
                </c:pt>
                <c:pt idx="5">
                  <c:v>#N/A</c:v>
                </c:pt>
                <c:pt idx="6">
                  <c:v>#N/A</c:v>
                </c:pt>
                <c:pt idx="7">
                  <c:v>929</c:v>
                </c:pt>
                <c:pt idx="8">
                  <c:v>#N/A</c:v>
                </c:pt>
                <c:pt idx="9">
                  <c:v>#N/A</c:v>
                </c:pt>
                <c:pt idx="10">
                  <c:v>1023</c:v>
                </c:pt>
                <c:pt idx="11">
                  <c:v>#N/A</c:v>
                </c:pt>
                <c:pt idx="12">
                  <c:v>#N/A</c:v>
                </c:pt>
                <c:pt idx="13">
                  <c:v>1023</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8073088"/>
        <c:axId val="168091648"/>
      </c:lineChart>
      <c:catAx>
        <c:axId val="168073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8091648"/>
        <c:crosses val="autoZero"/>
        <c:auto val="1"/>
        <c:lblAlgn val="ctr"/>
        <c:lblOffset val="100"/>
        <c:tickLblSkip val="1"/>
        <c:tickMarkSkip val="1"/>
        <c:noMultiLvlLbl val="0"/>
      </c:catAx>
      <c:valAx>
        <c:axId val="168091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073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44380</c:v>
                </c:pt>
                <c:pt idx="5">
                  <c:v>44453</c:v>
                </c:pt>
                <c:pt idx="8">
                  <c:v>44724</c:v>
                </c:pt>
                <c:pt idx="11">
                  <c:v>44871</c:v>
                </c:pt>
                <c:pt idx="14">
                  <c:v>44072</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5168</c:v>
                </c:pt>
                <c:pt idx="5">
                  <c:v>5385</c:v>
                </c:pt>
                <c:pt idx="8">
                  <c:v>5925</c:v>
                </c:pt>
                <c:pt idx="11">
                  <c:v>6346</c:v>
                </c:pt>
                <c:pt idx="14">
                  <c:v>6167</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9710</c:v>
                </c:pt>
                <c:pt idx="5">
                  <c:v>10816</c:v>
                </c:pt>
                <c:pt idx="8">
                  <c:v>10778</c:v>
                </c:pt>
                <c:pt idx="11">
                  <c:v>9943</c:v>
                </c:pt>
                <c:pt idx="14">
                  <c:v>9826</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758</c:v>
                </c:pt>
                <c:pt idx="3">
                  <c:v>0</c:v>
                </c:pt>
                <c:pt idx="6">
                  <c:v>0</c:v>
                </c:pt>
                <c:pt idx="9">
                  <c:v>240</c:v>
                </c:pt>
                <c:pt idx="12">
                  <c:v>246</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7961</c:v>
                </c:pt>
                <c:pt idx="3">
                  <c:v>7393</c:v>
                </c:pt>
                <c:pt idx="6">
                  <c:v>6711</c:v>
                </c:pt>
                <c:pt idx="9">
                  <c:v>6311</c:v>
                </c:pt>
                <c:pt idx="12">
                  <c:v>6299</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16890</c:v>
                </c:pt>
                <c:pt idx="3">
                  <c:v>16331</c:v>
                </c:pt>
                <c:pt idx="6">
                  <c:v>15615</c:v>
                </c:pt>
                <c:pt idx="9">
                  <c:v>15626</c:v>
                </c:pt>
                <c:pt idx="12">
                  <c:v>15227</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397</c:v>
                </c:pt>
                <c:pt idx="3">
                  <c:v>399</c:v>
                </c:pt>
                <c:pt idx="6">
                  <c:v>400</c:v>
                </c:pt>
                <c:pt idx="9">
                  <c:v>402</c:v>
                </c:pt>
                <c:pt idx="12">
                  <c:v>403</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43930</c:v>
                </c:pt>
                <c:pt idx="3">
                  <c:v>43444</c:v>
                </c:pt>
                <c:pt idx="6">
                  <c:v>45097</c:v>
                </c:pt>
                <c:pt idx="9">
                  <c:v>44776</c:v>
                </c:pt>
                <c:pt idx="12">
                  <c:v>43812</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82318208"/>
        <c:axId val="182320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10677</c:v>
                </c:pt>
                <c:pt idx="2">
                  <c:v>#N/A</c:v>
                </c:pt>
                <c:pt idx="3">
                  <c:v>#N/A</c:v>
                </c:pt>
                <c:pt idx="4">
                  <c:v>6914</c:v>
                </c:pt>
                <c:pt idx="5">
                  <c:v>#N/A</c:v>
                </c:pt>
                <c:pt idx="6">
                  <c:v>#N/A</c:v>
                </c:pt>
                <c:pt idx="7">
                  <c:v>6396</c:v>
                </c:pt>
                <c:pt idx="8">
                  <c:v>#N/A</c:v>
                </c:pt>
                <c:pt idx="9">
                  <c:v>#N/A</c:v>
                </c:pt>
                <c:pt idx="10">
                  <c:v>6195</c:v>
                </c:pt>
                <c:pt idx="11">
                  <c:v>#N/A</c:v>
                </c:pt>
                <c:pt idx="12">
                  <c:v>#N/A</c:v>
                </c:pt>
                <c:pt idx="13">
                  <c:v>5923</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82318208"/>
        <c:axId val="182320128"/>
      </c:lineChart>
      <c:catAx>
        <c:axId val="18231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2320128"/>
        <c:crosses val="autoZero"/>
        <c:auto val="1"/>
        <c:lblAlgn val="ctr"/>
        <c:lblOffset val="100"/>
        <c:tickLblSkip val="1"/>
        <c:tickMarkSkip val="1"/>
        <c:noMultiLvlLbl val="0"/>
      </c:catAx>
      <c:valAx>
        <c:axId val="182320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318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{5A0DB385-E8BB-4793-8D88-BA9331DD1321}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{76BC3219-9104-4053-9B31-E7DBAFEB13C5}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{7CE7F2D1-37F6-4EF3-B880-99C31AEF320B}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{B45C4DD7-E795-4742-91B4-3A2BAB927CAB}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{770545EC-9309-4DF7-87BB-16E2AF026721}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57.8</c:v>
                </c:pt>
              </c:numCache>
            </c:numRef>
          </c:xVal>
          <c:yVal>
            <c:numRef>
              <c:f>公会計指標分析・財政指標組合せ分析表!$K$51:$O$51</c:f>
              <c:numCache>
                <c:formatCode>#,##0.0;"▲ "#,##0.0</c:formatCode>
                <c:ptCount val="5"/>
                <c:pt idx="3">
                  <c:v>32.200000000000003</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{F95BF57E-823D-41BF-BD1A-A53CEA116813}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{3B25F85E-AC04-4FA0-AD00-6512ABD2198D}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{FCA8F4BC-3617-4B09-804E-741275FDA8D0}</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{6BD7AE59-5D85-48CD-9A86-1B6A297CEF4A}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{3B1892EC-06AD-4520-8F82-1FC9CC4C8AA8}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55.2</c:v>
                </c:pt>
              </c:numCache>
            </c:numRef>
          </c:xVal>
          <c:yVal>
            <c:numRef>
              <c:f>公会計指標分析・財政指標組合せ分析表!$K$55:$O$55</c:f>
              <c:numCache>
                <c:formatCode>#,##0.0;"▲ "#,##0.0</c:formatCode>
                <c:ptCount val="5"/>
                <c:pt idx="3">
                  <c:v>37.299999999999997</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02175232"/>
        <c:axId val="202177152"/>
      </c:scatterChart>
      <c:valAx>
        <c:axId val="202175232"/>
        <c:scaling>
          <c:orientation val="minMax"/>
          <c:max val="58.1"/>
          <c:min val="5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2177152"/>
        <c:crosses val="autoZero"/>
        <c:crossBetween val="midCat"/>
      </c:valAx>
      <c:valAx>
        <c:axId val="202177152"/>
        <c:scaling>
          <c:orientation val="minMax"/>
          <c:max val="38.200000000000003"/>
          <c:min val="3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21752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{ECCB0B58-1800-45B3-A497-A1092A912D7A}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{C5DA2B0A-A8B1-46E0-9E85-DD2871C4EF9F}</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{356E3690-6B6E-460A-8470-A409B88FFBB5}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{DCB33E7B-D145-4E4F-B4F3-E8E63C2A8DF7}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{683863AD-ACD7-4C9A-83F5-C6FF4CE1098C}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7.4</c:v>
                </c:pt>
                <c:pt idx="1">
                  <c:v>6.6</c:v>
                </c:pt>
                <c:pt idx="2">
                  <c:v>5.9</c:v>
                </c:pt>
                <c:pt idx="3">
                  <c:v>5.5</c:v>
                </c:pt>
                <c:pt idx="4">
                  <c:v>5.0999999999999996</c:v>
                </c:pt>
              </c:numCache>
            </c:numRef>
          </c:xVal>
          <c:yVal>
            <c:numRef>
              <c:f>公会計指標分析・財政指標組合せ分析表!$K$73:$O$73</c:f>
              <c:numCache>
                <c:formatCode>#,##0.0;"▲ "#,##0.0</c:formatCode>
                <c:ptCount val="5"/>
                <c:pt idx="0">
                  <c:v>55.1</c:v>
                </c:pt>
                <c:pt idx="1">
                  <c:v>35.6</c:v>
                </c:pt>
                <c:pt idx="2">
                  <c:v>33.299999999999997</c:v>
                </c:pt>
                <c:pt idx="3">
                  <c:v>32.200000000000003</c:v>
                </c:pt>
                <c:pt idx="4">
                  <c:v>31.2</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{5BFD6311-D35B-4320-988A-1AA6F8F412F9}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{D7C3B83D-A8E0-426F-B94D-199350E25CFD}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{C3C02BA6-5900-4F08-BAB8-5AE9CB0319AF}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{8DE68B83-3B37-4635-927C-09D0EDB16BE4}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{0B36605B-8A13-4532-925F-B7EC2713BBEC}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7.8</c:v>
                </c:pt>
                <c:pt idx="4">
                  <c:v>8.1999999999999993</c:v>
                </c:pt>
              </c:numCache>
            </c:numRef>
          </c:xVal>
          <c:yVal>
            <c:numRef>
              <c:f>公会計指標分析・財政指標組合せ分析表!$K$77:$O$77</c:f>
              <c:numCache>
                <c:formatCode>#,##0.0;"▲ "#,##0.0</c:formatCode>
                <c:ptCount val="5"/>
                <c:pt idx="0">
                  <c:v>58.2</c:v>
                </c:pt>
                <c:pt idx="1">
                  <c:v>50.3</c:v>
                </c:pt>
                <c:pt idx="2">
                  <c:v>45.9</c:v>
                </c:pt>
                <c:pt idx="3">
                  <c:v>37.299999999999997</c:v>
                </c:pt>
                <c:pt idx="4">
                  <c:v>32.5</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01954048"/>
        <c:axId val="201955968"/>
      </c:scatterChart>
      <c:valAx>
        <c:axId val="201954048"/>
        <c:scaling>
          <c:orientation val="minMax"/>
          <c:max val="10.799999999999999"/>
          <c:min val="4.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1955968"/>
        <c:crosses val="autoZero"/>
        <c:crossBetween val="midCat"/>
      </c:valAx>
      <c:valAx>
        <c:axId val="201955968"/>
        <c:scaling>
          <c:orientation val="minMax"/>
          <c:max val="63"/>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19540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年度の特徴的な動きは、病院事業（前年度比△</a:t>
          </a:r>
          <a:r>
            <a:rPr kumimoji="1" lang="en-US" altLang="ja-JP" sz="1400">
              <a:latin typeface="ＭＳ ゴシック" pitchFamily="49" charset="-128"/>
              <a:ea typeface="ＭＳ ゴシック" pitchFamily="49" charset="-128"/>
            </a:rPr>
            <a:t>152,164</a:t>
          </a:r>
          <a:r>
            <a:rPr kumimoji="1" lang="ja-JP" altLang="en-US" sz="1400">
              <a:latin typeface="ＭＳ ゴシック" pitchFamily="49" charset="-128"/>
              <a:ea typeface="ＭＳ ゴシック" pitchFamily="49" charset="-128"/>
            </a:rPr>
            <a:t>千円）及び公共下水道事業（前年度比△</a:t>
          </a:r>
          <a:r>
            <a:rPr kumimoji="1" lang="en-US" altLang="ja-JP" sz="1400">
              <a:latin typeface="ＭＳ ゴシック" pitchFamily="49" charset="-128"/>
              <a:ea typeface="ＭＳ ゴシック" pitchFamily="49" charset="-128"/>
            </a:rPr>
            <a:t>57,804</a:t>
          </a:r>
          <a:r>
            <a:rPr kumimoji="1" lang="ja-JP" altLang="en-US" sz="1400">
              <a:latin typeface="ＭＳ ゴシック" pitchFamily="49" charset="-128"/>
              <a:ea typeface="ＭＳ ゴシック" pitchFamily="49" charset="-128"/>
            </a:rPr>
            <a:t>千円）の地方債の減により、公営企業債の元利償還金に対する繰入金が</a:t>
          </a:r>
          <a:r>
            <a:rPr kumimoji="1" lang="en-US" altLang="ja-JP" sz="1400">
              <a:latin typeface="ＭＳ ゴシック" pitchFamily="49" charset="-128"/>
              <a:ea typeface="ＭＳ ゴシック" pitchFamily="49" charset="-128"/>
            </a:rPr>
            <a:t>208,119</a:t>
          </a:r>
          <a:r>
            <a:rPr kumimoji="1" lang="ja-JP" altLang="en-US" sz="1400">
              <a:latin typeface="ＭＳ ゴシック" pitchFamily="49" charset="-128"/>
              <a:ea typeface="ＭＳ ゴシック" pitchFamily="49" charset="-128"/>
            </a:rPr>
            <a:t>千円の減額となったことである。また、算入公債費等は前年度比</a:t>
          </a:r>
          <a:r>
            <a:rPr kumimoji="1" lang="en-US" altLang="ja-JP" sz="1400">
              <a:latin typeface="ＭＳ ゴシック" pitchFamily="49" charset="-128"/>
              <a:ea typeface="ＭＳ ゴシック" pitchFamily="49" charset="-128"/>
            </a:rPr>
            <a:t>206,297</a:t>
          </a:r>
          <a:r>
            <a:rPr kumimoji="1" lang="ja-JP" altLang="en-US" sz="1400">
              <a:latin typeface="ＭＳ ゴシック" pitchFamily="49" charset="-128"/>
              <a:ea typeface="ＭＳ ゴシック" pitchFamily="49" charset="-128"/>
            </a:rPr>
            <a:t>千円の減となっている。これは合併特例債（前年度比△</a:t>
          </a:r>
          <a:r>
            <a:rPr kumimoji="1" lang="en-US" altLang="ja-JP" sz="1400">
              <a:latin typeface="ＭＳ ゴシック" pitchFamily="49" charset="-128"/>
              <a:ea typeface="ＭＳ ゴシック" pitchFamily="49" charset="-128"/>
            </a:rPr>
            <a:t>97,278</a:t>
          </a:r>
          <a:r>
            <a:rPr kumimoji="1" lang="ja-JP" altLang="en-US" sz="1400">
              <a:latin typeface="ＭＳ ゴシック" pitchFamily="49" charset="-128"/>
              <a:ea typeface="ＭＳ ゴシック" pitchFamily="49" charset="-128"/>
            </a:rPr>
            <a:t>千円）及び過疎債（前年度比△</a:t>
          </a:r>
          <a:r>
            <a:rPr kumimoji="1" lang="en-US" altLang="ja-JP" sz="1400">
              <a:latin typeface="ＭＳ ゴシック" pitchFamily="49" charset="-128"/>
              <a:ea typeface="ＭＳ ゴシック" pitchFamily="49" charset="-128"/>
            </a:rPr>
            <a:t>88,355</a:t>
          </a:r>
          <a:r>
            <a:rPr kumimoji="1" lang="ja-JP" altLang="en-US" sz="1400">
              <a:latin typeface="ＭＳ ゴシック" pitchFamily="49" charset="-128"/>
              <a:ea typeface="ＭＳ ゴシック" pitchFamily="49" charset="-128"/>
            </a:rPr>
            <a:t>千円）の算入額が減少したことが要因となっている。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実質公債費比率の分子は前年度と同水準であるが、今後も起債の適正な管理に努める。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将来負担額の減少の主な要因として、地方債現在高の減少が挙げられる。これは、臨時財政対策債の発行額の減額（前年度比△</a:t>
          </a:r>
          <a:r>
            <a:rPr kumimoji="1" lang="en-US" altLang="ja-JP" sz="1400">
              <a:latin typeface="ＭＳ ゴシック" pitchFamily="49" charset="-128"/>
              <a:ea typeface="ＭＳ ゴシック" pitchFamily="49" charset="-128"/>
            </a:rPr>
            <a:t>288,808</a:t>
          </a:r>
          <a:r>
            <a:rPr kumimoji="1" lang="ja-JP" altLang="en-US" sz="1400">
              <a:latin typeface="ＭＳ ゴシック" pitchFamily="49" charset="-128"/>
              <a:ea typeface="ＭＳ ゴシック" pitchFamily="49" charset="-128"/>
            </a:rPr>
            <a:t>千円）が影響している。また、公営企業債等繰入見込額の減少も起因しており、これは公営企業債発行の減に伴うものである。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充当可能財源等の減少については、基準財政需要額算入見込額の減少（前年度比△</a:t>
          </a:r>
          <a:r>
            <a:rPr kumimoji="1" lang="en-US" altLang="ja-JP" sz="1400">
              <a:latin typeface="ＭＳ ゴシック" pitchFamily="49" charset="-128"/>
              <a:ea typeface="ＭＳ ゴシック" pitchFamily="49" charset="-128"/>
            </a:rPr>
            <a:t>798,902</a:t>
          </a:r>
          <a:r>
            <a:rPr kumimoji="1" lang="ja-JP" altLang="en-US" sz="1400">
              <a:latin typeface="ＭＳ ゴシック" pitchFamily="49" charset="-128"/>
              <a:ea typeface="ＭＳ ゴシック" pitchFamily="49" charset="-128"/>
            </a:rPr>
            <a:t>千円）が主な要因となり、これは交付税算入率の高い地方債現在高の減によるものである。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地方債発行の抑制により、将来負担比率の分子は</a:t>
          </a:r>
          <a:r>
            <a:rPr kumimoji="1" lang="en-US" altLang="ja-JP" sz="1400">
              <a:latin typeface="ＭＳ ゴシック" pitchFamily="49" charset="-128"/>
              <a:ea typeface="ＭＳ ゴシック" pitchFamily="49" charset="-128"/>
            </a:rPr>
            <a:t>272</a:t>
          </a:r>
          <a:r>
            <a:rPr kumimoji="1" lang="ja-JP" altLang="en-US" sz="1400">
              <a:latin typeface="ＭＳ ゴシック" pitchFamily="49" charset="-128"/>
              <a:ea typeface="ＭＳ ゴシック" pitchFamily="49" charset="-128"/>
            </a:rPr>
            <a:t>百万円の減となり、近年減少傾向にある。今後も、「中津市行政サービス高度化プラン」（平成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年度）に基づき、当該比率の適正な推移に努める。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大分県中津市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84,864
83,986
491.53
42,146,787
40,508,004
1,310,249
23,727,081
43,812,038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31.2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総量圧縮等の取り組みを</a:t>
          </a:r>
          <a:r>
            <a:rPr kumimoji="1" lang="ja-JP" altLang="en-US" sz="1100">
              <a:solidFill>
                <a:schemeClr val="dk1"/>
              </a:solidFill>
              <a:effectLst/>
              <a:latin typeface="+mn-lt"/>
              <a:ea typeface="+mn-ea"/>
              <a:cs typeface="+mn-cs"/>
            </a:rPr>
            <a:t>行わなければ</a:t>
          </a:r>
          <a:r>
            <a:rPr kumimoji="1" lang="ja-JP" altLang="ja-JP" sz="1100">
              <a:solidFill>
                <a:schemeClr val="dk1"/>
              </a:solidFill>
              <a:effectLst/>
              <a:latin typeface="+mn-lt"/>
              <a:ea typeface="+mn-ea"/>
              <a:cs typeface="+mn-cs"/>
            </a:rPr>
            <a:t>、有形固定資産減価償却率は上昇の一途をたどると推測される。平成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月に策定した「公共施設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総合管理計画」において、公共施設等の</a:t>
          </a:r>
          <a:r>
            <a:rPr lang="ja-JP" altLang="ja-JP" sz="1100" b="0" i="0" baseline="0">
              <a:solidFill>
                <a:schemeClr val="dk1"/>
              </a:solidFill>
              <a:effectLst/>
              <a:latin typeface="+mn-lt"/>
              <a:ea typeface="+mn-ea"/>
              <a:cs typeface="+mn-cs"/>
            </a:rPr>
            <a:t>延べ床面積を</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削減する目標を掲げ、総量の抑制、長寿命化、効率的な運営といった着実なマネジメントの推進を図っている。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44958</xdr:rowOff>
    </xdr:from>
    <xdr:to>
      <xdr:col>3</xdr:col>
      <xdr:colOff>1170940</xdr:colOff>
      <xdr:row>33</xdr:row>
      <xdr:rowOff>133350</xdr:rowOff>
    </xdr:to>
    <xdr:cxnSp macro="">
      <xdr:nvCxnSpPr>
        <xdr:cNvPr id="62" name="直線コネクタ 61"/>
        <xdr:cNvCxnSpPr/>
      </xdr:nvCxnSpPr>
      <xdr:spPr>
        <a:xfrm flipV="1">
          <a:off x="4760595" y="5626608"/>
          <a:ext cx="1270" cy="94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137177</xdr:rowOff>
    </xdr:from>
    <xdr:ext cx="405111" cy="259045"/>
    <xdr:sp macro="" textlink="">
      <xdr:nvSpPr>
        <xdr:cNvPr id="63" name="有形固定資産減価償却率最小値テキスト"/>
        <xdr:cNvSpPr txBox="1"/>
      </xdr:nvSpPr>
      <xdr:spPr>
        <a:xfrm>
          <a:off x="48133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3</xdr:col>
      <xdr:colOff>1082675</xdr:colOff>
      <xdr:row>33</xdr:row>
      <xdr:rowOff>133350</xdr:rowOff>
    </xdr:from>
    <xdr:to>
      <xdr:col>3</xdr:col>
      <xdr:colOff>1260475</xdr:colOff>
      <xdr:row>33</xdr:row>
      <xdr:rowOff>133350</xdr:rowOff>
    </xdr:to>
    <xdr:cxnSp macro="">
      <xdr:nvCxnSpPr>
        <xdr:cNvPr id="64" name="直線コネクタ 63"/>
        <xdr:cNvCxnSpPr/>
      </xdr:nvCxnSpPr>
      <xdr:spPr>
        <a:xfrm>
          <a:off x="4673600" y="6572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163085</xdr:rowOff>
    </xdr:from>
    <xdr:ext cx="405111" cy="259045"/>
    <xdr:sp macro="" textlink="">
      <xdr:nvSpPr>
        <xdr:cNvPr id="65" name="有形固定資産減価償却率最大値テキスト"/>
        <xdr:cNvSpPr txBox="1"/>
      </xdr:nvSpPr>
      <xdr:spPr>
        <a:xfrm>
          <a:off x="4813300" y="5401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a:t>
          </a:r>
          <a:endParaRPr kumimoji="1" lang="ja-JP" altLang="en-US" sz="1000" b="1">
            <a:latin typeface="ＭＳ Ｐゴシック"/>
          </a:endParaRPr>
        </a:p>
      </xdr:txBody>
    </xdr:sp>
    <xdr:clientData/>
  </xdr:oneCellAnchor>
  <xdr:twoCellAnchor>
    <xdr:from>
      <xdr:col>3</xdr:col>
      <xdr:colOff>1082675</xdr:colOff>
      <xdr:row>28</xdr:row>
      <xdr:rowOff>44958</xdr:rowOff>
    </xdr:from>
    <xdr:to>
      <xdr:col>3</xdr:col>
      <xdr:colOff>1260475</xdr:colOff>
      <xdr:row>28</xdr:row>
      <xdr:rowOff>44958</xdr:rowOff>
    </xdr:to>
    <xdr:cxnSp macro="">
      <xdr:nvCxnSpPr>
        <xdr:cNvPr id="66" name="直線コネクタ 65"/>
        <xdr:cNvCxnSpPr/>
      </xdr:nvCxnSpPr>
      <xdr:spPr>
        <a:xfrm>
          <a:off x="4673600" y="562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133621</xdr:rowOff>
    </xdr:from>
    <xdr:ext cx="405111" cy="259045"/>
    <xdr:sp macro="" textlink="">
      <xdr:nvSpPr>
        <xdr:cNvPr id="67" name="有形固定資産減価償却率平均値テキスト"/>
        <xdr:cNvSpPr txBox="1"/>
      </xdr:nvSpPr>
      <xdr:spPr>
        <a:xfrm>
          <a:off x="4813300" y="588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155194</xdr:rowOff>
    </xdr:from>
    <xdr:to>
      <xdr:col>3</xdr:col>
      <xdr:colOff>1222375</xdr:colOff>
      <xdr:row>30</xdr:row>
      <xdr:rowOff>85344</xdr:rowOff>
    </xdr:to>
    <xdr:sp macro="" textlink="">
      <xdr:nvSpPr>
        <xdr:cNvPr id="68" name="フローチャート : 判断 67"/>
        <xdr:cNvSpPr/>
      </xdr:nvSpPr>
      <xdr:spPr>
        <a:xfrm>
          <a:off x="47117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48514</xdr:rowOff>
    </xdr:from>
    <xdr:to>
      <xdr:col>3</xdr:col>
      <xdr:colOff>511175</xdr:colOff>
      <xdr:row>30</xdr:row>
      <xdr:rowOff>150114</xdr:rowOff>
    </xdr:to>
    <xdr:sp macro="" textlink="">
      <xdr:nvSpPr>
        <xdr:cNvPr id="69" name="フローチャート : 判断 68"/>
        <xdr:cNvSpPr/>
      </xdr:nvSpPr>
      <xdr:spPr>
        <a:xfrm>
          <a:off x="4000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107696</xdr:rowOff>
    </xdr:from>
    <xdr:to>
      <xdr:col>3</xdr:col>
      <xdr:colOff>511175</xdr:colOff>
      <xdr:row>30</xdr:row>
      <xdr:rowOff>37846</xdr:rowOff>
    </xdr:to>
    <xdr:sp macro="" textlink="">
      <xdr:nvSpPr>
        <xdr:cNvPr id="75" name="円/楕円 74"/>
        <xdr:cNvSpPr/>
      </xdr:nvSpPr>
      <xdr:spPr>
        <a:xfrm>
          <a:off x="4000500" y="586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141241</xdr:rowOff>
    </xdr:from>
    <xdr:ext cx="405111" cy="259045"/>
    <xdr:sp macro="" textlink="">
      <xdr:nvSpPr>
        <xdr:cNvPr id="76" name="n_1aveValue有形固定資産減価償却率"/>
        <xdr:cNvSpPr txBox="1"/>
      </xdr:nvSpPr>
      <xdr:spPr>
        <a:xfrm>
          <a:off x="3836043" y="6065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54373</xdr:rowOff>
    </xdr:from>
    <xdr:ext cx="405111" cy="259045"/>
    <xdr:sp macro="" textlink="">
      <xdr:nvSpPr>
        <xdr:cNvPr id="77" name="n_1mainValue有形固定資産減価償却率"/>
        <xdr:cNvSpPr txBox="1"/>
      </xdr:nvSpPr>
      <xdr:spPr>
        <a:xfrm>
          <a:off x="3836043" y="563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大分県中津市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84,864
83,986
491.53
42,146,787
40,508,004
1,310,249
23,727,081
43,812,038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31.2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133350</xdr:rowOff>
    </xdr:from>
    <xdr:to>
      <xdr:col>7</xdr:col>
      <xdr:colOff>638175</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162577</xdr:rowOff>
    </xdr:from>
    <xdr:ext cx="403059" cy="259045"/>
    <xdr:sp macro="" textlink="">
      <xdr:nvSpPr>
        <xdr:cNvPr id="45" name="テキスト ボックス 44"/>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76200</xdr:rowOff>
    </xdr:from>
    <xdr:to>
      <xdr:col>7</xdr:col>
      <xdr:colOff>638175</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19050</xdr:rowOff>
    </xdr:from>
    <xdr:to>
      <xdr:col>7</xdr:col>
      <xdr:colOff>638175</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32</xdr:row>
      <xdr:rowOff>133350</xdr:rowOff>
    </xdr:from>
    <xdr:to>
      <xdr:col>7</xdr:col>
      <xdr:colOff>638175</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9" name="テキスト ボックス 58"/>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60"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90488</xdr:rowOff>
    </xdr:from>
    <xdr:to>
      <xdr:col>6</xdr:col>
      <xdr:colOff>510540</xdr:colOff>
      <xdr:row>41</xdr:row>
      <xdr:rowOff>139065</xdr:rowOff>
    </xdr:to>
    <xdr:cxnSp macro="">
      <xdr:nvCxnSpPr>
        <xdr:cNvPr id="61" name="直線コネクタ 60"/>
        <xdr:cNvCxnSpPr/>
      </xdr:nvCxnSpPr>
      <xdr:spPr>
        <a:xfrm flipV="1">
          <a:off x="4634865" y="5748338"/>
          <a:ext cx="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142892</xdr:rowOff>
    </xdr:from>
    <xdr:ext cx="405111" cy="259045"/>
    <xdr:sp macro="" textlink="">
      <xdr:nvSpPr>
        <xdr:cNvPr id="62" name="【道路】&#10;有形固定資産減価償却率最小値テキスト"/>
        <xdr:cNvSpPr txBox="1"/>
      </xdr:nvSpPr>
      <xdr:spPr>
        <a:xfrm>
          <a:off x="47244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422275</xdr:colOff>
      <xdr:row>41</xdr:row>
      <xdr:rowOff>139065</xdr:rowOff>
    </xdr:from>
    <xdr:to>
      <xdr:col>6</xdr:col>
      <xdr:colOff>600075</xdr:colOff>
      <xdr:row>41</xdr:row>
      <xdr:rowOff>139065</xdr:rowOff>
    </xdr:to>
    <xdr:cxnSp macro="">
      <xdr:nvCxnSpPr>
        <xdr:cNvPr id="63" name="直線コネクタ 62"/>
        <xdr:cNvCxnSpPr/>
      </xdr:nvCxnSpPr>
      <xdr:spPr>
        <a:xfrm>
          <a:off x="4546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37165</xdr:rowOff>
    </xdr:from>
    <xdr:ext cx="405111" cy="259045"/>
    <xdr:sp macro="" textlink="">
      <xdr:nvSpPr>
        <xdr:cNvPr id="64" name="【道路】&#10;有形固定資産減価償却率最大値テキスト"/>
        <xdr:cNvSpPr txBox="1"/>
      </xdr:nvSpPr>
      <xdr:spPr>
        <a:xfrm>
          <a:off x="4724400" y="5523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33</xdr:row>
      <xdr:rowOff>90488</xdr:rowOff>
    </xdr:from>
    <xdr:to>
      <xdr:col>6</xdr:col>
      <xdr:colOff>600075</xdr:colOff>
      <xdr:row>33</xdr:row>
      <xdr:rowOff>90488</xdr:rowOff>
    </xdr:to>
    <xdr:cxnSp macro="">
      <xdr:nvCxnSpPr>
        <xdr:cNvPr id="65" name="直線コネクタ 64"/>
        <xdr:cNvCxnSpPr/>
      </xdr:nvCxnSpPr>
      <xdr:spPr>
        <a:xfrm>
          <a:off x="4546600" y="57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123842</xdr:rowOff>
    </xdr:from>
    <xdr:ext cx="405111" cy="259045"/>
    <xdr:sp macro="" textlink="">
      <xdr:nvSpPr>
        <xdr:cNvPr id="66" name="【道路】&#10;有形固定資産減価償却率平均値テキスト"/>
        <xdr:cNvSpPr txBox="1"/>
      </xdr:nvSpPr>
      <xdr:spPr>
        <a:xfrm>
          <a:off x="4724400" y="5953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145415</xdr:rowOff>
    </xdr:from>
    <xdr:to>
      <xdr:col>6</xdr:col>
      <xdr:colOff>561975</xdr:colOff>
      <xdr:row>35</xdr:row>
      <xdr:rowOff>75565</xdr:rowOff>
    </xdr:to>
    <xdr:sp macro="" textlink="">
      <xdr:nvSpPr>
        <xdr:cNvPr id="67" name="フローチャート : 判断 66"/>
        <xdr:cNvSpPr/>
      </xdr:nvSpPr>
      <xdr:spPr>
        <a:xfrm>
          <a:off x="4584700" y="597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31115</xdr:rowOff>
    </xdr:from>
    <xdr:to>
      <xdr:col>5</xdr:col>
      <xdr:colOff>409575</xdr:colOff>
      <xdr:row>35</xdr:row>
      <xdr:rowOff>132715</xdr:rowOff>
    </xdr:to>
    <xdr:sp macro="" textlink="">
      <xdr:nvSpPr>
        <xdr:cNvPr id="68" name="フローチャート : 判断 67"/>
        <xdr:cNvSpPr/>
      </xdr:nvSpPr>
      <xdr:spPr>
        <a:xfrm>
          <a:off x="3746500" y="60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79692</xdr:rowOff>
    </xdr:from>
    <xdr:to>
      <xdr:col>5</xdr:col>
      <xdr:colOff>409575</xdr:colOff>
      <xdr:row>35</xdr:row>
      <xdr:rowOff>9842</xdr:rowOff>
    </xdr:to>
    <xdr:sp macro="" textlink="">
      <xdr:nvSpPr>
        <xdr:cNvPr id="74" name="円/楕円 73"/>
        <xdr:cNvSpPr/>
      </xdr:nvSpPr>
      <xdr:spPr>
        <a:xfrm>
          <a:off x="3746500" y="590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123842</xdr:rowOff>
    </xdr:from>
    <xdr:ext cx="405111" cy="259045"/>
    <xdr:sp macro="" textlink="">
      <xdr:nvSpPr>
        <xdr:cNvPr id="75" name="n_1aveValue【道路】&#10;有形固定資産減価償却率"/>
        <xdr:cNvSpPr txBox="1"/>
      </xdr:nvSpPr>
      <xdr:spPr>
        <a:xfrm>
          <a:off x="3582043" y="6124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26369</xdr:rowOff>
    </xdr:from>
    <xdr:ext cx="405111" cy="259045"/>
    <xdr:sp macro="" textlink="">
      <xdr:nvSpPr>
        <xdr:cNvPr id="76" name="n_1mainValue【道路】&#10;有形固定資産減価償却率"/>
        <xdr:cNvSpPr txBox="1"/>
      </xdr:nvSpPr>
      <xdr:spPr>
        <a:xfrm>
          <a:off x="3582043" y="5684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13929</xdr:rowOff>
    </xdr:from>
    <xdr:to>
      <xdr:col>15</xdr:col>
      <xdr:colOff>180340</xdr:colOff>
      <xdr:row>41</xdr:row>
      <xdr:rowOff>66325</xdr:rowOff>
    </xdr:to>
    <xdr:cxnSp macro="">
      <xdr:nvCxnSpPr>
        <xdr:cNvPr id="98" name="直線コネクタ 97"/>
        <xdr:cNvCxnSpPr/>
      </xdr:nvCxnSpPr>
      <xdr:spPr>
        <a:xfrm flipV="1">
          <a:off x="10476865" y="5671779"/>
          <a:ext cx="0" cy="142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70152</xdr:rowOff>
    </xdr:from>
    <xdr:ext cx="469744" cy="259045"/>
    <xdr:sp macro="" textlink="">
      <xdr:nvSpPr>
        <xdr:cNvPr id="99" name="【道路】&#10;一人当たり延長最小値テキスト"/>
        <xdr:cNvSpPr txBox="1"/>
      </xdr:nvSpPr>
      <xdr:spPr>
        <a:xfrm>
          <a:off x="10566400" y="709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41</xdr:row>
      <xdr:rowOff>66325</xdr:rowOff>
    </xdr:from>
    <xdr:to>
      <xdr:col>15</xdr:col>
      <xdr:colOff>269875</xdr:colOff>
      <xdr:row>41</xdr:row>
      <xdr:rowOff>66325</xdr:rowOff>
    </xdr:to>
    <xdr:cxnSp macro="">
      <xdr:nvCxnSpPr>
        <xdr:cNvPr id="100" name="直線コネクタ 99"/>
        <xdr:cNvCxnSpPr/>
      </xdr:nvCxnSpPr>
      <xdr:spPr>
        <a:xfrm>
          <a:off x="10388600" y="709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132056</xdr:rowOff>
    </xdr:from>
    <xdr:ext cx="534377" cy="259045"/>
    <xdr:sp macro="" textlink="">
      <xdr:nvSpPr>
        <xdr:cNvPr id="101" name="【道路】&#10;一人当たり延長最大値テキスト"/>
        <xdr:cNvSpPr txBox="1"/>
      </xdr:nvSpPr>
      <xdr:spPr>
        <a:xfrm>
          <a:off x="10566400" y="544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32.612</a:t>
          </a:r>
          <a:endParaRPr kumimoji="1" lang="ja-JP" altLang="en-US" sz="1000" b="1">
            <a:latin typeface="ＭＳ Ｐゴシック"/>
          </a:endParaRPr>
        </a:p>
      </xdr:txBody>
    </xdr:sp>
    <xdr:clientData/>
  </xdr:oneCellAnchor>
  <xdr:twoCellAnchor>
    <xdr:from>
      <xdr:col>15</xdr:col>
      <xdr:colOff>92075</xdr:colOff>
      <xdr:row>33</xdr:row>
      <xdr:rowOff>13929</xdr:rowOff>
    </xdr:from>
    <xdr:to>
      <xdr:col>15</xdr:col>
      <xdr:colOff>269875</xdr:colOff>
      <xdr:row>33</xdr:row>
      <xdr:rowOff>13929</xdr:rowOff>
    </xdr:to>
    <xdr:cxnSp macro="">
      <xdr:nvCxnSpPr>
        <xdr:cNvPr id="102" name="直線コネクタ 101"/>
        <xdr:cNvCxnSpPr/>
      </xdr:nvCxnSpPr>
      <xdr:spPr>
        <a:xfrm>
          <a:off x="10388600" y="567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38345</xdr:rowOff>
    </xdr:from>
    <xdr:ext cx="534377" cy="259045"/>
    <xdr:sp macro="" textlink="">
      <xdr:nvSpPr>
        <xdr:cNvPr id="103" name="【道路】&#10;一人当たり延長平均値テキスト"/>
        <xdr:cNvSpPr txBox="1"/>
      </xdr:nvSpPr>
      <xdr:spPr>
        <a:xfrm>
          <a:off x="10566400" y="6210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59918</xdr:rowOff>
    </xdr:from>
    <xdr:to>
      <xdr:col>15</xdr:col>
      <xdr:colOff>231775</xdr:colOff>
      <xdr:row>36</xdr:row>
      <xdr:rowOff>161518</xdr:rowOff>
    </xdr:to>
    <xdr:sp macro="" textlink="">
      <xdr:nvSpPr>
        <xdr:cNvPr id="104" name="フローチャート : 判断 103"/>
        <xdr:cNvSpPr/>
      </xdr:nvSpPr>
      <xdr:spPr>
        <a:xfrm>
          <a:off x="10426700" y="62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159314</xdr:rowOff>
    </xdr:from>
    <xdr:to>
      <xdr:col>14</xdr:col>
      <xdr:colOff>79375</xdr:colOff>
      <xdr:row>38</xdr:row>
      <xdr:rowOff>89464</xdr:rowOff>
    </xdr:to>
    <xdr:sp macro="" textlink="">
      <xdr:nvSpPr>
        <xdr:cNvPr id="105" name="フローチャート : 判断 104"/>
        <xdr:cNvSpPr/>
      </xdr:nvSpPr>
      <xdr:spPr>
        <a:xfrm>
          <a:off x="9588500" y="650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146147</xdr:rowOff>
    </xdr:from>
    <xdr:to>
      <xdr:col>14</xdr:col>
      <xdr:colOff>79375</xdr:colOff>
      <xdr:row>37</xdr:row>
      <xdr:rowOff>76297</xdr:rowOff>
    </xdr:to>
    <xdr:sp macro="" textlink="">
      <xdr:nvSpPr>
        <xdr:cNvPr id="111" name="円/楕円 110"/>
        <xdr:cNvSpPr/>
      </xdr:nvSpPr>
      <xdr:spPr>
        <a:xfrm>
          <a:off x="9588500" y="631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80591</xdr:rowOff>
    </xdr:from>
    <xdr:ext cx="534377" cy="259045"/>
    <xdr:sp macro="" textlink="">
      <xdr:nvSpPr>
        <xdr:cNvPr id="112" name="n_1aveValue【道路】&#10;一人当たり延長"/>
        <xdr:cNvSpPr txBox="1"/>
      </xdr:nvSpPr>
      <xdr:spPr>
        <a:xfrm>
          <a:off x="9359410" y="659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oneCellAnchor>
    <xdr:from>
      <xdr:col>13</xdr:col>
      <xdr:colOff>434485</xdr:colOff>
      <xdr:row>35</xdr:row>
      <xdr:rowOff>92824</xdr:rowOff>
    </xdr:from>
    <xdr:ext cx="534377" cy="259045"/>
    <xdr:sp macro="" textlink="">
      <xdr:nvSpPr>
        <xdr:cNvPr id="113" name="n_1mainValue【道路】&#10;一人当たり延長"/>
        <xdr:cNvSpPr txBox="1"/>
      </xdr:nvSpPr>
      <xdr:spPr>
        <a:xfrm>
          <a:off x="9359410" y="609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125" name="直線コネクタ 124"/>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126" name="テキスト ボックス 125"/>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7" name="直線コネクタ 126"/>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28" name="テキスト ボックス 127"/>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129" name="直線コネクタ 128"/>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130" name="テキスト ボックス 129"/>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133" name="直線コネクタ 132"/>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134" name="テキスト ボックス 133"/>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35" name="直線コネクタ 134"/>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36" name="テキスト ボックス 135"/>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137" name="直線コネクタ 136"/>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138" name="テキスト ボックス 137"/>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94297</xdr:rowOff>
    </xdr:from>
    <xdr:to>
      <xdr:col>6</xdr:col>
      <xdr:colOff>510540</xdr:colOff>
      <xdr:row>63</xdr:row>
      <xdr:rowOff>131445</xdr:rowOff>
    </xdr:to>
    <xdr:cxnSp macro="">
      <xdr:nvCxnSpPr>
        <xdr:cNvPr id="142" name="直線コネクタ 141"/>
        <xdr:cNvCxnSpPr/>
      </xdr:nvCxnSpPr>
      <xdr:spPr>
        <a:xfrm flipV="1">
          <a:off x="4634865" y="9524047"/>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135272</xdr:rowOff>
    </xdr:from>
    <xdr:ext cx="405111" cy="259045"/>
    <xdr:sp macro="" textlink="">
      <xdr:nvSpPr>
        <xdr:cNvPr id="143" name="【橋りょう・トンネル】&#10;有形固定資産減価償却率最小値テキスト"/>
        <xdr:cNvSpPr txBox="1"/>
      </xdr:nvSpPr>
      <xdr:spPr>
        <a:xfrm>
          <a:off x="47244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6</xdr:col>
      <xdr:colOff>422275</xdr:colOff>
      <xdr:row>63</xdr:row>
      <xdr:rowOff>131445</xdr:rowOff>
    </xdr:from>
    <xdr:to>
      <xdr:col>6</xdr:col>
      <xdr:colOff>600075</xdr:colOff>
      <xdr:row>63</xdr:row>
      <xdr:rowOff>131445</xdr:rowOff>
    </xdr:to>
    <xdr:cxnSp macro="">
      <xdr:nvCxnSpPr>
        <xdr:cNvPr id="144" name="直線コネクタ 143"/>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40974</xdr:rowOff>
    </xdr:from>
    <xdr:ext cx="405111" cy="259045"/>
    <xdr:sp macro="" textlink="">
      <xdr:nvSpPr>
        <xdr:cNvPr id="145" name="【橋りょう・トンネル】&#10;有形固定資産減価償却率最大値テキスト"/>
        <xdr:cNvSpPr txBox="1"/>
      </xdr:nvSpPr>
      <xdr:spPr>
        <a:xfrm>
          <a:off x="4724400" y="929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6</xdr:col>
      <xdr:colOff>422275</xdr:colOff>
      <xdr:row>55</xdr:row>
      <xdr:rowOff>94297</xdr:rowOff>
    </xdr:from>
    <xdr:to>
      <xdr:col>6</xdr:col>
      <xdr:colOff>600075</xdr:colOff>
      <xdr:row>55</xdr:row>
      <xdr:rowOff>94297</xdr:rowOff>
    </xdr:to>
    <xdr:cxnSp macro="">
      <xdr:nvCxnSpPr>
        <xdr:cNvPr id="146" name="直線コネクタ 145"/>
        <xdr:cNvCxnSpPr/>
      </xdr:nvCxnSpPr>
      <xdr:spPr>
        <a:xfrm>
          <a:off x="4546600" y="952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139082</xdr:rowOff>
    </xdr:from>
    <xdr:ext cx="405111" cy="259045"/>
    <xdr:sp macro="" textlink="">
      <xdr:nvSpPr>
        <xdr:cNvPr id="147" name="【橋りょう・トンネル】&#10;有形固定資産減価償却率平均値テキスト"/>
        <xdr:cNvSpPr txBox="1"/>
      </xdr:nvSpPr>
      <xdr:spPr>
        <a:xfrm>
          <a:off x="4724400" y="10597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160655</xdr:rowOff>
    </xdr:from>
    <xdr:to>
      <xdr:col>6</xdr:col>
      <xdr:colOff>561975</xdr:colOff>
      <xdr:row>62</xdr:row>
      <xdr:rowOff>90805</xdr:rowOff>
    </xdr:to>
    <xdr:sp macro="" textlink="">
      <xdr:nvSpPr>
        <xdr:cNvPr id="148" name="フローチャート : 判断 147"/>
        <xdr:cNvSpPr/>
      </xdr:nvSpPr>
      <xdr:spPr>
        <a:xfrm>
          <a:off x="4584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54928</xdr:rowOff>
    </xdr:from>
    <xdr:to>
      <xdr:col>5</xdr:col>
      <xdr:colOff>409575</xdr:colOff>
      <xdr:row>62</xdr:row>
      <xdr:rowOff>156528</xdr:rowOff>
    </xdr:to>
    <xdr:sp macro="" textlink="">
      <xdr:nvSpPr>
        <xdr:cNvPr id="149" name="フローチャート : 判断 148"/>
        <xdr:cNvSpPr/>
      </xdr:nvSpPr>
      <xdr:spPr>
        <a:xfrm>
          <a:off x="3746500" y="1068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157797</xdr:rowOff>
    </xdr:from>
    <xdr:to>
      <xdr:col>5</xdr:col>
      <xdr:colOff>409575</xdr:colOff>
      <xdr:row>62</xdr:row>
      <xdr:rowOff>87947</xdr:rowOff>
    </xdr:to>
    <xdr:sp macro="" textlink="">
      <xdr:nvSpPr>
        <xdr:cNvPr id="155" name="円/楕円 154"/>
        <xdr:cNvSpPr/>
      </xdr:nvSpPr>
      <xdr:spPr>
        <a:xfrm>
          <a:off x="3746500" y="1061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147655</xdr:rowOff>
    </xdr:from>
    <xdr:ext cx="405111" cy="259045"/>
    <xdr:sp macro="" textlink="">
      <xdr:nvSpPr>
        <xdr:cNvPr id="156" name="n_1aveValue【橋りょう・トンネル】&#10;有形固定資産減価償却率"/>
        <xdr:cNvSpPr txBox="1"/>
      </xdr:nvSpPr>
      <xdr:spPr>
        <a:xfrm>
          <a:off x="3582043" y="1077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104474</xdr:rowOff>
    </xdr:from>
    <xdr:ext cx="405111" cy="259045"/>
    <xdr:sp macro="" textlink="">
      <xdr:nvSpPr>
        <xdr:cNvPr id="157" name="n_1mainValue【橋りょう・トンネル】&#10;有形固定資産減価償却率"/>
        <xdr:cNvSpPr txBox="1"/>
      </xdr:nvSpPr>
      <xdr:spPr>
        <a:xfrm>
          <a:off x="3582043" y="1039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9" name="テキスト ボックス 16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1" name="テキスト ボックス 17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3" name="テキスト ボックス 17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5" name="テキスト ボックス 17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7" name="テキスト ボックス 17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9" name="テキスト ボックス 17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87841</xdr:rowOff>
    </xdr:from>
    <xdr:to>
      <xdr:col>15</xdr:col>
      <xdr:colOff>180340</xdr:colOff>
      <xdr:row>64</xdr:row>
      <xdr:rowOff>58449</xdr:rowOff>
    </xdr:to>
    <xdr:cxnSp macro="">
      <xdr:nvCxnSpPr>
        <xdr:cNvPr id="181" name="直線コネクタ 180"/>
        <xdr:cNvCxnSpPr/>
      </xdr:nvCxnSpPr>
      <xdr:spPr>
        <a:xfrm flipV="1">
          <a:off x="10476865" y="9517591"/>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62276</xdr:rowOff>
    </xdr:from>
    <xdr:ext cx="469744" cy="259045"/>
    <xdr:sp macro="" textlink="">
      <xdr:nvSpPr>
        <xdr:cNvPr id="182" name="【橋りょう・トンネル】&#10;一人当たり有形固定資産（償却資産）額最小値テキスト"/>
        <xdr:cNvSpPr txBox="1"/>
      </xdr:nvSpPr>
      <xdr:spPr>
        <a:xfrm>
          <a:off x="10566400" y="110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9,318</a:t>
          </a:r>
          <a:endParaRPr kumimoji="1" lang="ja-JP" altLang="en-US" sz="1000" b="1">
            <a:latin typeface="ＭＳ Ｐゴシック"/>
          </a:endParaRPr>
        </a:p>
      </xdr:txBody>
    </xdr:sp>
    <xdr:clientData/>
  </xdr:oneCellAnchor>
  <xdr:twoCellAnchor>
    <xdr:from>
      <xdr:col>15</xdr:col>
      <xdr:colOff>92075</xdr:colOff>
      <xdr:row>64</xdr:row>
      <xdr:rowOff>58449</xdr:rowOff>
    </xdr:from>
    <xdr:to>
      <xdr:col>15</xdr:col>
      <xdr:colOff>269875</xdr:colOff>
      <xdr:row>64</xdr:row>
      <xdr:rowOff>58449</xdr:rowOff>
    </xdr:to>
    <xdr:cxnSp macro="">
      <xdr:nvCxnSpPr>
        <xdr:cNvPr id="183" name="直線コネクタ 182"/>
        <xdr:cNvCxnSpPr/>
      </xdr:nvCxnSpPr>
      <xdr:spPr>
        <a:xfrm>
          <a:off x="10388600" y="11031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34518</xdr:rowOff>
    </xdr:from>
    <xdr:ext cx="599010" cy="259045"/>
    <xdr:sp macro="" textlink="">
      <xdr:nvSpPr>
        <xdr:cNvPr id="184" name="【橋りょう・トンネル】&#10;一人当たり有形固定資産（償却資産）額最大値テキスト"/>
        <xdr:cNvSpPr txBox="1"/>
      </xdr:nvSpPr>
      <xdr:spPr>
        <a:xfrm>
          <a:off x="10566400" y="929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803,889</a:t>
          </a:r>
          <a:endParaRPr kumimoji="1" lang="ja-JP" altLang="en-US" sz="1000" b="1">
            <a:latin typeface="ＭＳ Ｐゴシック"/>
          </a:endParaRPr>
        </a:p>
      </xdr:txBody>
    </xdr:sp>
    <xdr:clientData/>
  </xdr:oneCellAnchor>
  <xdr:twoCellAnchor>
    <xdr:from>
      <xdr:col>15</xdr:col>
      <xdr:colOff>92075</xdr:colOff>
      <xdr:row>55</xdr:row>
      <xdr:rowOff>87841</xdr:rowOff>
    </xdr:from>
    <xdr:to>
      <xdr:col>15</xdr:col>
      <xdr:colOff>269875</xdr:colOff>
      <xdr:row>55</xdr:row>
      <xdr:rowOff>87841</xdr:rowOff>
    </xdr:to>
    <xdr:cxnSp macro="">
      <xdr:nvCxnSpPr>
        <xdr:cNvPr id="185" name="直線コネクタ 184"/>
        <xdr:cNvCxnSpPr/>
      </xdr:nvCxnSpPr>
      <xdr:spPr>
        <a:xfrm>
          <a:off x="10388600" y="951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13518</xdr:rowOff>
    </xdr:from>
    <xdr:ext cx="599010" cy="259045"/>
    <xdr:sp macro="" textlink="">
      <xdr:nvSpPr>
        <xdr:cNvPr id="186" name="【橋りょう・トンネル】&#10;一人当たり有形固定資産（償却資産）額平均値テキスト"/>
        <xdr:cNvSpPr txBox="1"/>
      </xdr:nvSpPr>
      <xdr:spPr>
        <a:xfrm>
          <a:off x="10566400" y="10471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264,913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35091</xdr:rowOff>
    </xdr:from>
    <xdr:to>
      <xdr:col>15</xdr:col>
      <xdr:colOff>231775</xdr:colOff>
      <xdr:row>61</xdr:row>
      <xdr:rowOff>136691</xdr:rowOff>
    </xdr:to>
    <xdr:sp macro="" textlink="">
      <xdr:nvSpPr>
        <xdr:cNvPr id="187" name="フローチャート : 判断 186"/>
        <xdr:cNvSpPr/>
      </xdr:nvSpPr>
      <xdr:spPr>
        <a:xfrm>
          <a:off x="10426700" y="1049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18365</xdr:rowOff>
    </xdr:from>
    <xdr:to>
      <xdr:col>14</xdr:col>
      <xdr:colOff>79375</xdr:colOff>
      <xdr:row>62</xdr:row>
      <xdr:rowOff>119965</xdr:rowOff>
    </xdr:to>
    <xdr:sp macro="" textlink="">
      <xdr:nvSpPr>
        <xdr:cNvPr id="188" name="フローチャート : 判断 187"/>
        <xdr:cNvSpPr/>
      </xdr:nvSpPr>
      <xdr:spPr>
        <a:xfrm>
          <a:off x="9588500" y="1064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14777</xdr:rowOff>
    </xdr:from>
    <xdr:to>
      <xdr:col>14</xdr:col>
      <xdr:colOff>79375</xdr:colOff>
      <xdr:row>61</xdr:row>
      <xdr:rowOff>116377</xdr:rowOff>
    </xdr:to>
    <xdr:sp macro="" textlink="">
      <xdr:nvSpPr>
        <xdr:cNvPr id="194" name="円/楕円 193"/>
        <xdr:cNvSpPr/>
      </xdr:nvSpPr>
      <xdr:spPr>
        <a:xfrm>
          <a:off x="9588500" y="1047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62</xdr:row>
      <xdr:rowOff>111092</xdr:rowOff>
    </xdr:from>
    <xdr:ext cx="599010" cy="259045"/>
    <xdr:sp macro="" textlink="">
      <xdr:nvSpPr>
        <xdr:cNvPr id="195" name="n_1aveValue【橋りょう・トンネル】&#10;一人当たり有形固定資産（償却資産）額"/>
        <xdr:cNvSpPr txBox="1"/>
      </xdr:nvSpPr>
      <xdr:spPr>
        <a:xfrm>
          <a:off x="9327094" y="107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oneCellAnchor>
    <xdr:from>
      <xdr:col>13</xdr:col>
      <xdr:colOff>402169</xdr:colOff>
      <xdr:row>59</xdr:row>
      <xdr:rowOff>132904</xdr:rowOff>
    </xdr:from>
    <xdr:ext cx="599010" cy="259045"/>
    <xdr:sp macro="" textlink="">
      <xdr:nvSpPr>
        <xdr:cNvPr id="196" name="n_1mainValue【橋りょう・トンネル】&#10;一人当たり有形固定資産（償却資産）額"/>
        <xdr:cNvSpPr txBox="1"/>
      </xdr:nvSpPr>
      <xdr:spPr>
        <a:xfrm>
          <a:off x="9327094" y="1024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275,576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7" name="テキスト ボックス 20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8" name="直線コネクタ 20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9" name="テキスト ボックス 20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0" name="直線コネクタ 20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1" name="テキスト ボックス 21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2" name="直線コネクタ 21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3" name="テキスト ボックス 21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4" name="直線コネクタ 21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5" name="テキスト ボックス 21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6" name="直線コネクタ 21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7" name="テキスト ボックス 21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8" name="直線コネクタ 21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9" name="テキスト ボックス 21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103414</xdr:rowOff>
    </xdr:from>
    <xdr:to>
      <xdr:col>6</xdr:col>
      <xdr:colOff>510540</xdr:colOff>
      <xdr:row>86</xdr:row>
      <xdr:rowOff>38100</xdr:rowOff>
    </xdr:to>
    <xdr:cxnSp macro="">
      <xdr:nvCxnSpPr>
        <xdr:cNvPr id="223" name="直線コネクタ 222"/>
        <xdr:cNvCxnSpPr/>
      </xdr:nvCxnSpPr>
      <xdr:spPr>
        <a:xfrm flipV="1">
          <a:off x="4634865" y="13476514"/>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41927</xdr:rowOff>
    </xdr:from>
    <xdr:ext cx="405111" cy="259045"/>
    <xdr:sp macro="" textlink="">
      <xdr:nvSpPr>
        <xdr:cNvPr id="224" name="【公営住宅】&#10;有形固定資産減価償却率最小値テキスト"/>
        <xdr:cNvSpPr txBox="1"/>
      </xdr:nvSpPr>
      <xdr:spPr>
        <a:xfrm>
          <a:off x="47244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6</xdr:col>
      <xdr:colOff>422275</xdr:colOff>
      <xdr:row>86</xdr:row>
      <xdr:rowOff>38100</xdr:rowOff>
    </xdr:from>
    <xdr:to>
      <xdr:col>6</xdr:col>
      <xdr:colOff>600075</xdr:colOff>
      <xdr:row>86</xdr:row>
      <xdr:rowOff>38100</xdr:rowOff>
    </xdr:to>
    <xdr:cxnSp macro="">
      <xdr:nvCxnSpPr>
        <xdr:cNvPr id="225" name="直線コネクタ 224"/>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50091</xdr:rowOff>
    </xdr:from>
    <xdr:ext cx="405111" cy="259045"/>
    <xdr:sp macro="" textlink="">
      <xdr:nvSpPr>
        <xdr:cNvPr id="226" name="【公営住宅】&#10;有形固定資産減価償却率最大値テキスト"/>
        <xdr:cNvSpPr txBox="1"/>
      </xdr:nvSpPr>
      <xdr:spPr>
        <a:xfrm>
          <a:off x="4724400" y="1325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6</xdr:col>
      <xdr:colOff>422275</xdr:colOff>
      <xdr:row>78</xdr:row>
      <xdr:rowOff>103414</xdr:rowOff>
    </xdr:from>
    <xdr:to>
      <xdr:col>6</xdr:col>
      <xdr:colOff>600075</xdr:colOff>
      <xdr:row>78</xdr:row>
      <xdr:rowOff>103414</xdr:rowOff>
    </xdr:to>
    <xdr:cxnSp macro="">
      <xdr:nvCxnSpPr>
        <xdr:cNvPr id="227" name="直線コネクタ 226"/>
        <xdr:cNvCxnSpPr/>
      </xdr:nvCxnSpPr>
      <xdr:spPr>
        <a:xfrm>
          <a:off x="4546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22877</xdr:rowOff>
    </xdr:from>
    <xdr:ext cx="405111" cy="259045"/>
    <xdr:sp macro="" textlink="">
      <xdr:nvSpPr>
        <xdr:cNvPr id="228" name="【公営住宅】&#10;有形固定資産減価償却率平均値テキスト"/>
        <xdr:cNvSpPr txBox="1"/>
      </xdr:nvSpPr>
      <xdr:spPr>
        <a:xfrm>
          <a:off x="4724400" y="14253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44450</xdr:rowOff>
    </xdr:from>
    <xdr:to>
      <xdr:col>6</xdr:col>
      <xdr:colOff>561975</xdr:colOff>
      <xdr:row>83</xdr:row>
      <xdr:rowOff>146050</xdr:rowOff>
    </xdr:to>
    <xdr:sp macro="" textlink="">
      <xdr:nvSpPr>
        <xdr:cNvPr id="229" name="フローチャート : 判断 228"/>
        <xdr:cNvSpPr/>
      </xdr:nvSpPr>
      <xdr:spPr>
        <a:xfrm>
          <a:off x="4584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130992</xdr:rowOff>
    </xdr:from>
    <xdr:to>
      <xdr:col>5</xdr:col>
      <xdr:colOff>409575</xdr:colOff>
      <xdr:row>85</xdr:row>
      <xdr:rowOff>61142</xdr:rowOff>
    </xdr:to>
    <xdr:sp macro="" textlink="">
      <xdr:nvSpPr>
        <xdr:cNvPr id="230" name="フローチャート : 判断 229"/>
        <xdr:cNvSpPr/>
      </xdr:nvSpPr>
      <xdr:spPr>
        <a:xfrm>
          <a:off x="3746500" y="145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37919</xdr:rowOff>
    </xdr:from>
    <xdr:to>
      <xdr:col>5</xdr:col>
      <xdr:colOff>409575</xdr:colOff>
      <xdr:row>83</xdr:row>
      <xdr:rowOff>139519</xdr:rowOff>
    </xdr:to>
    <xdr:sp macro="" textlink="">
      <xdr:nvSpPr>
        <xdr:cNvPr id="236" name="円/楕円 235"/>
        <xdr:cNvSpPr/>
      </xdr:nvSpPr>
      <xdr:spPr>
        <a:xfrm>
          <a:off x="3746500" y="142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52269</xdr:rowOff>
    </xdr:from>
    <xdr:ext cx="405111" cy="259045"/>
    <xdr:sp macro="" textlink="">
      <xdr:nvSpPr>
        <xdr:cNvPr id="237" name="n_1aveValue【公営住宅】&#10;有形固定資産減価償却率"/>
        <xdr:cNvSpPr txBox="1"/>
      </xdr:nvSpPr>
      <xdr:spPr>
        <a:xfrm>
          <a:off x="3582043" y="1462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156046</xdr:rowOff>
    </xdr:from>
    <xdr:ext cx="405111" cy="259045"/>
    <xdr:sp macro="" textlink="">
      <xdr:nvSpPr>
        <xdr:cNvPr id="238" name="n_1mainValue【公営住宅】&#10;有形固定資産減価償却率"/>
        <xdr:cNvSpPr txBox="1"/>
      </xdr:nvSpPr>
      <xdr:spPr>
        <a:xfrm>
          <a:off x="3582043"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9" name="直線コネクタ 24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0" name="テキスト ボックス 24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1" name="直線コネクタ 25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2" name="テキスト ボックス 25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3" name="直線コネクタ 25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4" name="テキスト ボックス 25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5" name="直線コネクタ 25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6" name="テキスト ボックス 25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7" name="直線コネクタ 25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8" name="テキスト ボックス 25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0" name="テキスト ボックス 25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76963</xdr:rowOff>
    </xdr:from>
    <xdr:to>
      <xdr:col>15</xdr:col>
      <xdr:colOff>180340</xdr:colOff>
      <xdr:row>86</xdr:row>
      <xdr:rowOff>99061</xdr:rowOff>
    </xdr:to>
    <xdr:cxnSp macro="">
      <xdr:nvCxnSpPr>
        <xdr:cNvPr id="262" name="直線コネクタ 261"/>
        <xdr:cNvCxnSpPr/>
      </xdr:nvCxnSpPr>
      <xdr:spPr>
        <a:xfrm flipV="1">
          <a:off x="10476865" y="1345006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102888</xdr:rowOff>
    </xdr:from>
    <xdr:ext cx="469744" cy="259045"/>
    <xdr:sp macro="" textlink="">
      <xdr:nvSpPr>
        <xdr:cNvPr id="263" name="【公営住宅】&#10;一人当たり面積最小値テキスト"/>
        <xdr:cNvSpPr txBox="1"/>
      </xdr:nvSpPr>
      <xdr:spPr>
        <a:xfrm>
          <a:off x="105664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99061</xdr:rowOff>
    </xdr:from>
    <xdr:to>
      <xdr:col>15</xdr:col>
      <xdr:colOff>269875</xdr:colOff>
      <xdr:row>86</xdr:row>
      <xdr:rowOff>99061</xdr:rowOff>
    </xdr:to>
    <xdr:cxnSp macro="">
      <xdr:nvCxnSpPr>
        <xdr:cNvPr id="264" name="直線コネクタ 263"/>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23640</xdr:rowOff>
    </xdr:from>
    <xdr:ext cx="469744" cy="259045"/>
    <xdr:sp macro="" textlink="">
      <xdr:nvSpPr>
        <xdr:cNvPr id="265" name="【公営住宅】&#10;一人当たり面積最大値テキスト"/>
        <xdr:cNvSpPr txBox="1"/>
      </xdr:nvSpPr>
      <xdr:spPr>
        <a:xfrm>
          <a:off x="10566400" y="132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a:t>
          </a:r>
          <a:endParaRPr kumimoji="1" lang="ja-JP" altLang="en-US" sz="1000" b="1">
            <a:latin typeface="ＭＳ Ｐゴシック"/>
          </a:endParaRPr>
        </a:p>
      </xdr:txBody>
    </xdr:sp>
    <xdr:clientData/>
  </xdr:oneCellAnchor>
  <xdr:twoCellAnchor>
    <xdr:from>
      <xdr:col>15</xdr:col>
      <xdr:colOff>92075</xdr:colOff>
      <xdr:row>78</xdr:row>
      <xdr:rowOff>76963</xdr:rowOff>
    </xdr:from>
    <xdr:to>
      <xdr:col>15</xdr:col>
      <xdr:colOff>269875</xdr:colOff>
      <xdr:row>78</xdr:row>
      <xdr:rowOff>76963</xdr:rowOff>
    </xdr:to>
    <xdr:cxnSp macro="">
      <xdr:nvCxnSpPr>
        <xdr:cNvPr id="266" name="直線コネクタ 265"/>
        <xdr:cNvCxnSpPr/>
      </xdr:nvCxnSpPr>
      <xdr:spPr>
        <a:xfrm>
          <a:off x="10388600" y="1345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142512</xdr:rowOff>
    </xdr:from>
    <xdr:ext cx="469744" cy="259045"/>
    <xdr:sp macro="" textlink="">
      <xdr:nvSpPr>
        <xdr:cNvPr id="267" name="【公営住宅】&#10;一人当たり面積平均値テキスト"/>
        <xdr:cNvSpPr txBox="1"/>
      </xdr:nvSpPr>
      <xdr:spPr>
        <a:xfrm>
          <a:off x="10566400" y="14201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0.768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164085</xdr:rowOff>
    </xdr:from>
    <xdr:to>
      <xdr:col>15</xdr:col>
      <xdr:colOff>231775</xdr:colOff>
      <xdr:row>83</xdr:row>
      <xdr:rowOff>94235</xdr:rowOff>
    </xdr:to>
    <xdr:sp macro="" textlink="">
      <xdr:nvSpPr>
        <xdr:cNvPr id="268" name="フローチャート : 判断 267"/>
        <xdr:cNvSpPr/>
      </xdr:nvSpPr>
      <xdr:spPr>
        <a:xfrm>
          <a:off x="10426700" y="1422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6350</xdr:rowOff>
    </xdr:from>
    <xdr:to>
      <xdr:col>14</xdr:col>
      <xdr:colOff>79375</xdr:colOff>
      <xdr:row>84</xdr:row>
      <xdr:rowOff>107950</xdr:rowOff>
    </xdr:to>
    <xdr:sp macro="" textlink="">
      <xdr:nvSpPr>
        <xdr:cNvPr id="269" name="フローチャート : 判断 268"/>
        <xdr:cNvSpPr/>
      </xdr:nvSpPr>
      <xdr:spPr>
        <a:xfrm>
          <a:off x="9588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0" name="テキスト ボックス 26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1" name="テキスト ボックス 27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2" name="テキスト ボックス 27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3" name="テキスト ボックス 27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4" name="テキスト ボックス 27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81</xdr:row>
      <xdr:rowOff>124461</xdr:rowOff>
    </xdr:from>
    <xdr:to>
      <xdr:col>14</xdr:col>
      <xdr:colOff>79375</xdr:colOff>
      <xdr:row>82</xdr:row>
      <xdr:rowOff>54611</xdr:rowOff>
    </xdr:to>
    <xdr:sp macro="" textlink="">
      <xdr:nvSpPr>
        <xdr:cNvPr id="275" name="円/楕円 274"/>
        <xdr:cNvSpPr/>
      </xdr:nvSpPr>
      <xdr:spPr>
        <a:xfrm>
          <a:off x="9588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99077</xdr:rowOff>
    </xdr:from>
    <xdr:ext cx="469744" cy="259045"/>
    <xdr:sp macro="" textlink="">
      <xdr:nvSpPr>
        <xdr:cNvPr id="276" name="n_1aveValue【公営住宅】&#10;一人当たり面積"/>
        <xdr:cNvSpPr txBox="1"/>
      </xdr:nvSpPr>
      <xdr:spPr>
        <a:xfrm>
          <a:off x="93917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0.525</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71138</xdr:rowOff>
    </xdr:from>
    <xdr:ext cx="469744" cy="259045"/>
    <xdr:sp macro="" textlink="">
      <xdr:nvSpPr>
        <xdr:cNvPr id="277" name="n_1mainValue【公営住宅】&#10;一人当たり面積"/>
        <xdr:cNvSpPr txBox="1"/>
      </xdr:nvSpPr>
      <xdr:spPr>
        <a:xfrm>
          <a:off x="9391727" y="1378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8" name="テキスト ボックス 28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89" name="直線コネクタ 2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90" name="テキスト ボックス 289"/>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91" name="直線コネクタ 2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92" name="テキスト ボックス 2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93" name="直線コネクタ 2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94" name="テキスト ボックス 2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95" name="直線コネクタ 2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96" name="テキスト ボックス 2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97" name="直線コネクタ 2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8" name="テキスト ボックス 2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9" name="直線コネクタ 2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300" name="テキスト ボックス 29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1" name="直線コネクタ 3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2" name="テキスト ボックス 30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133350</xdr:rowOff>
    </xdr:from>
    <xdr:to>
      <xdr:col>6</xdr:col>
      <xdr:colOff>510540</xdr:colOff>
      <xdr:row>108</xdr:row>
      <xdr:rowOff>141514</xdr:rowOff>
    </xdr:to>
    <xdr:cxnSp macro="">
      <xdr:nvCxnSpPr>
        <xdr:cNvPr id="304" name="直線コネクタ 303"/>
        <xdr:cNvCxnSpPr/>
      </xdr:nvCxnSpPr>
      <xdr:spPr>
        <a:xfrm flipV="1">
          <a:off x="4634865" y="17106900"/>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145341</xdr:rowOff>
    </xdr:from>
    <xdr:ext cx="405111" cy="259045"/>
    <xdr:sp macro="" textlink="">
      <xdr:nvSpPr>
        <xdr:cNvPr id="305" name="【港湾・漁港】&#10;有形固定資産減価償却率最小値テキスト"/>
        <xdr:cNvSpPr txBox="1"/>
      </xdr:nvSpPr>
      <xdr:spPr>
        <a:xfrm>
          <a:off x="4724400" y="1866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a:t>
          </a:r>
          <a:endParaRPr kumimoji="1" lang="ja-JP" altLang="en-US" sz="1000" b="1">
            <a:latin typeface="ＭＳ Ｐゴシック"/>
          </a:endParaRPr>
        </a:p>
      </xdr:txBody>
    </xdr:sp>
    <xdr:clientData/>
  </xdr:oneCellAnchor>
  <xdr:twoCellAnchor>
    <xdr:from>
      <xdr:col>6</xdr:col>
      <xdr:colOff>422275</xdr:colOff>
      <xdr:row>108</xdr:row>
      <xdr:rowOff>141514</xdr:rowOff>
    </xdr:from>
    <xdr:to>
      <xdr:col>6</xdr:col>
      <xdr:colOff>600075</xdr:colOff>
      <xdr:row>108</xdr:row>
      <xdr:rowOff>141514</xdr:rowOff>
    </xdr:to>
    <xdr:cxnSp macro="">
      <xdr:nvCxnSpPr>
        <xdr:cNvPr id="306" name="直線コネクタ 305"/>
        <xdr:cNvCxnSpPr/>
      </xdr:nvCxnSpPr>
      <xdr:spPr>
        <a:xfrm>
          <a:off x="4546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80027</xdr:rowOff>
    </xdr:from>
    <xdr:ext cx="405111" cy="259045"/>
    <xdr:sp macro="" textlink="">
      <xdr:nvSpPr>
        <xdr:cNvPr id="307" name="【港湾・漁港】&#10;有形固定資産減価償却率最大値テキスト"/>
        <xdr:cNvSpPr txBox="1"/>
      </xdr:nvSpPr>
      <xdr:spPr>
        <a:xfrm>
          <a:off x="47244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99</xdr:row>
      <xdr:rowOff>133350</xdr:rowOff>
    </xdr:from>
    <xdr:to>
      <xdr:col>6</xdr:col>
      <xdr:colOff>600075</xdr:colOff>
      <xdr:row>99</xdr:row>
      <xdr:rowOff>133350</xdr:rowOff>
    </xdr:to>
    <xdr:cxnSp macro="">
      <xdr:nvCxnSpPr>
        <xdr:cNvPr id="308" name="直線コネクタ 307"/>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114861</xdr:rowOff>
    </xdr:from>
    <xdr:ext cx="405111" cy="259045"/>
    <xdr:sp macro="" textlink="">
      <xdr:nvSpPr>
        <xdr:cNvPr id="309" name="【港湾・漁港】&#10;有形固定資産減価償却率平均値テキスト"/>
        <xdr:cNvSpPr txBox="1"/>
      </xdr:nvSpPr>
      <xdr:spPr>
        <a:xfrm>
          <a:off x="4724400" y="182885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136434</xdr:rowOff>
    </xdr:from>
    <xdr:to>
      <xdr:col>6</xdr:col>
      <xdr:colOff>561975</xdr:colOff>
      <xdr:row>107</xdr:row>
      <xdr:rowOff>66584</xdr:rowOff>
    </xdr:to>
    <xdr:sp macro="" textlink="">
      <xdr:nvSpPr>
        <xdr:cNvPr id="310" name="フローチャート : 判断 309"/>
        <xdr:cNvSpPr/>
      </xdr:nvSpPr>
      <xdr:spPr>
        <a:xfrm>
          <a:off x="4584700" y="1831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66221</xdr:rowOff>
    </xdr:from>
    <xdr:to>
      <xdr:col>5</xdr:col>
      <xdr:colOff>409575</xdr:colOff>
      <xdr:row>107</xdr:row>
      <xdr:rowOff>167821</xdr:rowOff>
    </xdr:to>
    <xdr:sp macro="" textlink="">
      <xdr:nvSpPr>
        <xdr:cNvPr id="311" name="フローチャート : 判断 310"/>
        <xdr:cNvSpPr/>
      </xdr:nvSpPr>
      <xdr:spPr>
        <a:xfrm>
          <a:off x="3746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2" name="テキスト ボックス 3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3" name="テキスト ボックス 3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4" name="テキスト ボックス 3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5" name="テキスト ボックス 3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6" name="テキスト ボックス 3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101</xdr:row>
      <xdr:rowOff>108676</xdr:rowOff>
    </xdr:from>
    <xdr:to>
      <xdr:col>5</xdr:col>
      <xdr:colOff>409575</xdr:colOff>
      <xdr:row>102</xdr:row>
      <xdr:rowOff>38826</xdr:rowOff>
    </xdr:to>
    <xdr:sp macro="" textlink="">
      <xdr:nvSpPr>
        <xdr:cNvPr id="317" name="円/楕円 316"/>
        <xdr:cNvSpPr/>
      </xdr:nvSpPr>
      <xdr:spPr>
        <a:xfrm>
          <a:off x="3746500" y="174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158948</xdr:rowOff>
    </xdr:from>
    <xdr:ext cx="405111" cy="259045"/>
    <xdr:sp macro="" textlink="">
      <xdr:nvSpPr>
        <xdr:cNvPr id="318" name="n_1aveValue【港湾・漁港】&#10;有形固定資産減価償却率"/>
        <xdr:cNvSpPr txBox="1"/>
      </xdr:nvSpPr>
      <xdr:spPr>
        <a:xfrm>
          <a:off x="3582043" y="1850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143518</xdr:colOff>
      <xdr:row>100</xdr:row>
      <xdr:rowOff>55353</xdr:rowOff>
    </xdr:from>
    <xdr:ext cx="405111" cy="259045"/>
    <xdr:sp macro="" textlink="">
      <xdr:nvSpPr>
        <xdr:cNvPr id="319" name="n_1mainValue【港湾・漁港】&#10;有形固定資産減価償却率"/>
        <xdr:cNvSpPr txBox="1"/>
      </xdr:nvSpPr>
      <xdr:spPr>
        <a:xfrm>
          <a:off x="3582043" y="1720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0" name="正方形/長方形 3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1" name="正方形/長方形 3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2" name="正方形/長方形 3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3" name="正方形/長方形 3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4" name="正方形/長方形 3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5" name="正方形/長方形 3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6" name="正方形/長方形 3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13,826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7" name="正方形/長方形 32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8" name="テキスト ボックス 32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9" name="直線コネクタ 32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30" name="直線コネクタ 32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31" name="テキスト ボックス 330"/>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2" name="直線コネクタ 33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33" name="テキスト ボックス 332"/>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4" name="直線コネクタ 33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35" name="テキスト ボックス 334"/>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6" name="直線コネクタ 33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37" name="テキスト ボックス 336"/>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8" name="直線コネクタ 33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39" name="テキスト ボックス 338"/>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0" name="直線コネクタ 33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41" name="テキスト ボックス 34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146261</xdr:rowOff>
    </xdr:from>
    <xdr:to>
      <xdr:col>15</xdr:col>
      <xdr:colOff>180340</xdr:colOff>
      <xdr:row>108</xdr:row>
      <xdr:rowOff>100552</xdr:rowOff>
    </xdr:to>
    <xdr:cxnSp macro="">
      <xdr:nvCxnSpPr>
        <xdr:cNvPr id="343" name="直線コネクタ 342"/>
        <xdr:cNvCxnSpPr/>
      </xdr:nvCxnSpPr>
      <xdr:spPr>
        <a:xfrm flipV="1">
          <a:off x="10476865" y="17291261"/>
          <a:ext cx="0" cy="132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104379</xdr:rowOff>
    </xdr:from>
    <xdr:ext cx="534377" cy="259045"/>
    <xdr:sp macro="" textlink="">
      <xdr:nvSpPr>
        <xdr:cNvPr id="344" name="【港湾・漁港】&#10;一人当たり有形固定資産（償却資産）額最小値テキスト"/>
        <xdr:cNvSpPr txBox="1"/>
      </xdr:nvSpPr>
      <xdr:spPr>
        <a:xfrm>
          <a:off x="10566400" y="1862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27,217</a:t>
          </a:r>
          <a:endParaRPr kumimoji="1" lang="ja-JP" altLang="en-US" sz="1000" b="1">
            <a:latin typeface="ＭＳ Ｐゴシック"/>
          </a:endParaRPr>
        </a:p>
      </xdr:txBody>
    </xdr:sp>
    <xdr:clientData/>
  </xdr:oneCellAnchor>
  <xdr:twoCellAnchor>
    <xdr:from>
      <xdr:col>15</xdr:col>
      <xdr:colOff>92075</xdr:colOff>
      <xdr:row>108</xdr:row>
      <xdr:rowOff>100552</xdr:rowOff>
    </xdr:from>
    <xdr:to>
      <xdr:col>15</xdr:col>
      <xdr:colOff>269875</xdr:colOff>
      <xdr:row>108</xdr:row>
      <xdr:rowOff>100552</xdr:rowOff>
    </xdr:to>
    <xdr:cxnSp macro="">
      <xdr:nvCxnSpPr>
        <xdr:cNvPr id="345" name="直線コネクタ 344"/>
        <xdr:cNvCxnSpPr/>
      </xdr:nvCxnSpPr>
      <xdr:spPr>
        <a:xfrm>
          <a:off x="10388600" y="1861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92938</xdr:rowOff>
    </xdr:from>
    <xdr:ext cx="599010" cy="259045"/>
    <xdr:sp macro="" textlink="">
      <xdr:nvSpPr>
        <xdr:cNvPr id="346" name="【港湾・漁港】&#10;一人当たり有形固定資産（償却資産）額最大値テキスト"/>
        <xdr:cNvSpPr txBox="1"/>
      </xdr:nvSpPr>
      <xdr:spPr>
        <a:xfrm>
          <a:off x="10566400" y="1706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723,223</a:t>
          </a:r>
          <a:endParaRPr kumimoji="1" lang="ja-JP" altLang="en-US" sz="1000" b="1">
            <a:latin typeface="ＭＳ Ｐゴシック"/>
          </a:endParaRPr>
        </a:p>
      </xdr:txBody>
    </xdr:sp>
    <xdr:clientData/>
  </xdr:oneCellAnchor>
  <xdr:twoCellAnchor>
    <xdr:from>
      <xdr:col>15</xdr:col>
      <xdr:colOff>92075</xdr:colOff>
      <xdr:row>100</xdr:row>
      <xdr:rowOff>146261</xdr:rowOff>
    </xdr:from>
    <xdr:to>
      <xdr:col>15</xdr:col>
      <xdr:colOff>269875</xdr:colOff>
      <xdr:row>100</xdr:row>
      <xdr:rowOff>146261</xdr:rowOff>
    </xdr:to>
    <xdr:cxnSp macro="">
      <xdr:nvCxnSpPr>
        <xdr:cNvPr id="347" name="直線コネクタ 346"/>
        <xdr:cNvCxnSpPr/>
      </xdr:nvCxnSpPr>
      <xdr:spPr>
        <a:xfrm>
          <a:off x="10388600" y="17291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150375</xdr:rowOff>
    </xdr:from>
    <xdr:ext cx="599010" cy="259045"/>
    <xdr:sp macro="" textlink="">
      <xdr:nvSpPr>
        <xdr:cNvPr id="348" name="【港湾・漁港】&#10;一人当たり有形固定資産（償却資産）額平均値テキスト"/>
        <xdr:cNvSpPr txBox="1"/>
      </xdr:nvSpPr>
      <xdr:spPr>
        <a:xfrm>
          <a:off x="10566400" y="179811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323,072</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498</xdr:rowOff>
    </xdr:from>
    <xdr:to>
      <xdr:col>15</xdr:col>
      <xdr:colOff>231775</xdr:colOff>
      <xdr:row>105</xdr:row>
      <xdr:rowOff>102098</xdr:rowOff>
    </xdr:to>
    <xdr:sp macro="" textlink="">
      <xdr:nvSpPr>
        <xdr:cNvPr id="349" name="フローチャート : 判断 348"/>
        <xdr:cNvSpPr/>
      </xdr:nvSpPr>
      <xdr:spPr>
        <a:xfrm>
          <a:off x="10426700" y="1800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107</xdr:row>
      <xdr:rowOff>120244</xdr:rowOff>
    </xdr:from>
    <xdr:to>
      <xdr:col>14</xdr:col>
      <xdr:colOff>79375</xdr:colOff>
      <xdr:row>108</xdr:row>
      <xdr:rowOff>50394</xdr:rowOff>
    </xdr:to>
    <xdr:sp macro="" textlink="">
      <xdr:nvSpPr>
        <xdr:cNvPr id="350" name="フローチャート : 判断 349"/>
        <xdr:cNvSpPr/>
      </xdr:nvSpPr>
      <xdr:spPr>
        <a:xfrm>
          <a:off x="9588500" y="1846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1" name="テキスト ボックス 35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2" name="テキスト ボックス 35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3" name="テキスト ボックス 35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4" name="テキスト ボックス 35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5" name="テキスト ボックス 35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108</xdr:row>
      <xdr:rowOff>100819</xdr:rowOff>
    </xdr:from>
    <xdr:to>
      <xdr:col>14</xdr:col>
      <xdr:colOff>79375</xdr:colOff>
      <xdr:row>109</xdr:row>
      <xdr:rowOff>30969</xdr:rowOff>
    </xdr:to>
    <xdr:sp macro="" textlink="">
      <xdr:nvSpPr>
        <xdr:cNvPr id="356" name="円/楕円 355"/>
        <xdr:cNvSpPr/>
      </xdr:nvSpPr>
      <xdr:spPr>
        <a:xfrm>
          <a:off x="9588500" y="1861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106</xdr:row>
      <xdr:rowOff>66921</xdr:rowOff>
    </xdr:from>
    <xdr:ext cx="534377" cy="259045"/>
    <xdr:sp macro="" textlink="">
      <xdr:nvSpPr>
        <xdr:cNvPr id="357" name="n_1aveValue【港湾・漁港】&#10;一人当たり有形固定資産（償却資産）額"/>
        <xdr:cNvSpPr txBox="1"/>
      </xdr:nvSpPr>
      <xdr:spPr>
        <a:xfrm>
          <a:off x="9359411" y="1824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80,213</a:t>
          </a:r>
          <a:endParaRPr kumimoji="1" lang="ja-JP" altLang="en-US" sz="1000" b="1">
            <a:solidFill>
              <a:srgbClr val="000080"/>
            </a:solidFill>
            <a:latin typeface="ＭＳ Ｐゴシック"/>
          </a:endParaRPr>
        </a:p>
      </xdr:txBody>
    </xdr:sp>
    <xdr:clientData/>
  </xdr:oneCellAnchor>
  <xdr:oneCellAnchor>
    <xdr:from>
      <xdr:col>13</xdr:col>
      <xdr:colOff>512392</xdr:colOff>
      <xdr:row>109</xdr:row>
      <xdr:rowOff>22096</xdr:rowOff>
    </xdr:from>
    <xdr:ext cx="378565" cy="259045"/>
    <xdr:sp macro="" textlink="">
      <xdr:nvSpPr>
        <xdr:cNvPr id="358" name="n_1mainValue【港湾・漁港】&#10;一人当たり有形固定資産（償却資産）額"/>
        <xdr:cNvSpPr txBox="1"/>
      </xdr:nvSpPr>
      <xdr:spPr>
        <a:xfrm>
          <a:off x="9437317" y="18710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9" name="正方形/長方形 3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60" name="正方形/長方形 3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61" name="正方形/長方形 3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62" name="正方形/長方形 3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63" name="正方形/長方形 3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4" name="正方形/長方形 3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5" name="正方形/長方形 3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6" name="正方形/長方形 36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7" name="テキスト ボックス 36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8" name="直線コネクタ 36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9" name="テキスト ボックス 36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70" name="直線コネクタ 36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71" name="テキスト ボックス 37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72" name="直線コネクタ 37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73" name="テキスト ボックス 37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74" name="直線コネクタ 37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75" name="テキスト ボックス 37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76" name="直線コネクタ 37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77" name="テキスト ボックス 37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8" name="直線コネクタ 37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79" name="テキスト ボックス 37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0" name="直線コネクタ 37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81" name="テキスト ボックス 38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8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142875</xdr:rowOff>
    </xdr:to>
    <xdr:cxnSp macro="">
      <xdr:nvCxnSpPr>
        <xdr:cNvPr id="383" name="直線コネクタ 382"/>
        <xdr:cNvCxnSpPr/>
      </xdr:nvCxnSpPr>
      <xdr:spPr>
        <a:xfrm flipV="1">
          <a:off x="16318864" y="571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146702</xdr:rowOff>
    </xdr:from>
    <xdr:ext cx="405111" cy="259045"/>
    <xdr:sp macro="" textlink="">
      <xdr:nvSpPr>
        <xdr:cNvPr id="384" name="【認定こども園・幼稚園・保育所】&#10;有形固定資産減価償却率最小値テキスト"/>
        <xdr:cNvSpPr txBox="1"/>
      </xdr:nvSpPr>
      <xdr:spPr>
        <a:xfrm>
          <a:off x="164084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428625</xdr:colOff>
      <xdr:row>41</xdr:row>
      <xdr:rowOff>142875</xdr:rowOff>
    </xdr:from>
    <xdr:to>
      <xdr:col>23</xdr:col>
      <xdr:colOff>606425</xdr:colOff>
      <xdr:row>41</xdr:row>
      <xdr:rowOff>142875</xdr:rowOff>
    </xdr:to>
    <xdr:cxnSp macro="">
      <xdr:nvCxnSpPr>
        <xdr:cNvPr id="385" name="直線コネクタ 384"/>
        <xdr:cNvCxnSpPr/>
      </xdr:nvCxnSpPr>
      <xdr:spPr>
        <a:xfrm>
          <a:off x="16230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86"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87" name="直線コネクタ 386"/>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20972</xdr:rowOff>
    </xdr:from>
    <xdr:ext cx="405111" cy="259045"/>
    <xdr:sp macro="" textlink="">
      <xdr:nvSpPr>
        <xdr:cNvPr id="388" name="【認定こども園・幼稚園・保育所】&#10;有形固定資産減価償却率平均値テキスト"/>
        <xdr:cNvSpPr txBox="1"/>
      </xdr:nvSpPr>
      <xdr:spPr>
        <a:xfrm>
          <a:off x="16408400" y="653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42545</xdr:rowOff>
    </xdr:from>
    <xdr:to>
      <xdr:col>23</xdr:col>
      <xdr:colOff>568325</xdr:colOff>
      <xdr:row>38</xdr:row>
      <xdr:rowOff>144145</xdr:rowOff>
    </xdr:to>
    <xdr:sp macro="" textlink="">
      <xdr:nvSpPr>
        <xdr:cNvPr id="389" name="フローチャート : 判断 388"/>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105410</xdr:rowOff>
    </xdr:from>
    <xdr:to>
      <xdr:col>22</xdr:col>
      <xdr:colOff>415925</xdr:colOff>
      <xdr:row>38</xdr:row>
      <xdr:rowOff>35560</xdr:rowOff>
    </xdr:to>
    <xdr:sp macro="" textlink="">
      <xdr:nvSpPr>
        <xdr:cNvPr id="390" name="フローチャート : 判断 389"/>
        <xdr:cNvSpPr/>
      </xdr:nvSpPr>
      <xdr:spPr>
        <a:xfrm>
          <a:off x="15430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91" name="テキスト ボックス 39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92" name="テキスト ボックス 39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93" name="テキスト ボックス 39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4" name="テキスト ボックス 39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5" name="テキスト ボックス 39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156845</xdr:rowOff>
    </xdr:from>
    <xdr:to>
      <xdr:col>22</xdr:col>
      <xdr:colOff>415925</xdr:colOff>
      <xdr:row>35</xdr:row>
      <xdr:rowOff>86995</xdr:rowOff>
    </xdr:to>
    <xdr:sp macro="" textlink="">
      <xdr:nvSpPr>
        <xdr:cNvPr id="396" name="円/楕円 395"/>
        <xdr:cNvSpPr/>
      </xdr:nvSpPr>
      <xdr:spPr>
        <a:xfrm>
          <a:off x="15430500" y="598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26687</xdr:rowOff>
    </xdr:from>
    <xdr:ext cx="405111" cy="259045"/>
    <xdr:sp macro="" textlink="">
      <xdr:nvSpPr>
        <xdr:cNvPr id="397" name="n_1aveValue【認定こども園・幼稚園・保育所】&#10;有形固定資産減価償却率"/>
        <xdr:cNvSpPr txBox="1"/>
      </xdr:nvSpPr>
      <xdr:spPr>
        <a:xfrm>
          <a:off x="15266043"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103522</xdr:rowOff>
    </xdr:from>
    <xdr:ext cx="405111" cy="259045"/>
    <xdr:sp macro="" textlink="">
      <xdr:nvSpPr>
        <xdr:cNvPr id="398" name="n_1mainValue【認定こども園・幼稚園・保育所】&#10;有形固定資産減価償却率"/>
        <xdr:cNvSpPr txBox="1"/>
      </xdr:nvSpPr>
      <xdr:spPr>
        <a:xfrm>
          <a:off x="15266043" y="57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9" name="正方形/長方形 3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00" name="正方形/長方形 3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01" name="正方形/長方形 4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02" name="正方形/長方形 4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03" name="正方形/長方形 4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04" name="正方形/長方形 4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5" name="正方形/長方形 4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6" name="正方形/長方形 40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7" name="テキスト ボックス 4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8" name="直線コネクタ 4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09" name="直線コネクタ 40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410" name="テキスト ボックス 40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11" name="直線コネクタ 41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412" name="テキスト ボックス 41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13" name="直線コネクタ 41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414" name="テキスト ボックス 41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15" name="直線コネクタ 41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416" name="テキスト ボックス 41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7" name="直線コネクタ 41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18" name="テキスト ボックス 41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96774</xdr:rowOff>
    </xdr:from>
    <xdr:to>
      <xdr:col>32</xdr:col>
      <xdr:colOff>186689</xdr:colOff>
      <xdr:row>41</xdr:row>
      <xdr:rowOff>73914</xdr:rowOff>
    </xdr:to>
    <xdr:cxnSp macro="">
      <xdr:nvCxnSpPr>
        <xdr:cNvPr id="420" name="直線コネクタ 419"/>
        <xdr:cNvCxnSpPr/>
      </xdr:nvCxnSpPr>
      <xdr:spPr>
        <a:xfrm flipV="1">
          <a:off x="22160864" y="575462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77741</xdr:rowOff>
    </xdr:from>
    <xdr:ext cx="469744" cy="259045"/>
    <xdr:sp macro="" textlink="">
      <xdr:nvSpPr>
        <xdr:cNvPr id="421" name="【認定こども園・幼稚園・保育所】&#10;一人当たり面積最小値テキスト"/>
        <xdr:cNvSpPr txBox="1"/>
      </xdr:nvSpPr>
      <xdr:spPr>
        <a:xfrm>
          <a:off x="222504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41</xdr:row>
      <xdr:rowOff>73914</xdr:rowOff>
    </xdr:from>
    <xdr:to>
      <xdr:col>32</xdr:col>
      <xdr:colOff>276225</xdr:colOff>
      <xdr:row>41</xdr:row>
      <xdr:rowOff>73914</xdr:rowOff>
    </xdr:to>
    <xdr:cxnSp macro="">
      <xdr:nvCxnSpPr>
        <xdr:cNvPr id="422" name="直線コネクタ 421"/>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43451</xdr:rowOff>
    </xdr:from>
    <xdr:ext cx="469744" cy="259045"/>
    <xdr:sp macro="" textlink="">
      <xdr:nvSpPr>
        <xdr:cNvPr id="423" name="【認定こども園・幼稚園・保育所】&#10;一人当たり面積最大値テキスト"/>
        <xdr:cNvSpPr txBox="1"/>
      </xdr:nvSpPr>
      <xdr:spPr>
        <a:xfrm>
          <a:off x="222504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0.308</a:t>
          </a:r>
          <a:endParaRPr kumimoji="1" lang="ja-JP" altLang="en-US" sz="1000" b="1">
            <a:latin typeface="ＭＳ Ｐゴシック"/>
          </a:endParaRPr>
        </a:p>
      </xdr:txBody>
    </xdr:sp>
    <xdr:clientData/>
  </xdr:oneCellAnchor>
  <xdr:twoCellAnchor>
    <xdr:from>
      <xdr:col>32</xdr:col>
      <xdr:colOff>98425</xdr:colOff>
      <xdr:row>33</xdr:row>
      <xdr:rowOff>96774</xdr:rowOff>
    </xdr:from>
    <xdr:to>
      <xdr:col>32</xdr:col>
      <xdr:colOff>276225</xdr:colOff>
      <xdr:row>33</xdr:row>
      <xdr:rowOff>96774</xdr:rowOff>
    </xdr:to>
    <xdr:cxnSp macro="">
      <xdr:nvCxnSpPr>
        <xdr:cNvPr id="424" name="直線コネクタ 423"/>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106697</xdr:rowOff>
    </xdr:from>
    <xdr:ext cx="469744" cy="259045"/>
    <xdr:sp macro="" textlink="">
      <xdr:nvSpPr>
        <xdr:cNvPr id="425" name="【認定こども園・幼稚園・保育所】&#10;一人当たり面積平均値テキスト"/>
        <xdr:cNvSpPr txBox="1"/>
      </xdr:nvSpPr>
      <xdr:spPr>
        <a:xfrm>
          <a:off x="222504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128270</xdr:rowOff>
    </xdr:from>
    <xdr:to>
      <xdr:col>32</xdr:col>
      <xdr:colOff>238125</xdr:colOff>
      <xdr:row>38</xdr:row>
      <xdr:rowOff>58420</xdr:rowOff>
    </xdr:to>
    <xdr:sp macro="" textlink="">
      <xdr:nvSpPr>
        <xdr:cNvPr id="426" name="フローチャート : 判断 425"/>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109982</xdr:rowOff>
    </xdr:from>
    <xdr:to>
      <xdr:col>31</xdr:col>
      <xdr:colOff>85725</xdr:colOff>
      <xdr:row>38</xdr:row>
      <xdr:rowOff>40132</xdr:rowOff>
    </xdr:to>
    <xdr:sp macro="" textlink="">
      <xdr:nvSpPr>
        <xdr:cNvPr id="427" name="フローチャート : 判断 426"/>
        <xdr:cNvSpPr/>
      </xdr:nvSpPr>
      <xdr:spPr>
        <a:xfrm>
          <a:off x="212725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28" name="テキスト ボックス 42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9" name="テキスト ボックス 42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30" name="テキスト ボックス 42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31" name="テキスト ボックス 43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32" name="テキスト ボックス 43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75692</xdr:rowOff>
    </xdr:from>
    <xdr:to>
      <xdr:col>31</xdr:col>
      <xdr:colOff>85725</xdr:colOff>
      <xdr:row>39</xdr:row>
      <xdr:rowOff>5842</xdr:rowOff>
    </xdr:to>
    <xdr:sp macro="" textlink="">
      <xdr:nvSpPr>
        <xdr:cNvPr id="433" name="円/楕円 432"/>
        <xdr:cNvSpPr/>
      </xdr:nvSpPr>
      <xdr:spPr>
        <a:xfrm>
          <a:off x="21272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56659</xdr:rowOff>
    </xdr:from>
    <xdr:ext cx="469744" cy="259045"/>
    <xdr:sp macro="" textlink="">
      <xdr:nvSpPr>
        <xdr:cNvPr id="434" name="n_1aveValue【認定こども園・幼稚園・保育所】&#10;一人当たり面積"/>
        <xdr:cNvSpPr txBox="1"/>
      </xdr:nvSpPr>
      <xdr:spPr>
        <a:xfrm>
          <a:off x="21075727"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168419</xdr:rowOff>
    </xdr:from>
    <xdr:ext cx="469744" cy="259045"/>
    <xdr:sp macro="" textlink="">
      <xdr:nvSpPr>
        <xdr:cNvPr id="435" name="n_1mainValue【認定こども園・幼稚園・保育所】&#10;一人当たり面積"/>
        <xdr:cNvSpPr txBox="1"/>
      </xdr:nvSpPr>
      <xdr:spPr>
        <a:xfrm>
          <a:off x="21075727" y="668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6" name="正方形/長方形 43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7" name="正方形/長方形 43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8" name="正方形/長方形 43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9" name="正方形/長方形 43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40" name="正方形/長方形 43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41" name="正方形/長方形 44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42" name="正方形/長方形 44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43" name="正方形/長方形 44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44" name="テキスト ボックス 44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5" name="直線コネクタ 44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46" name="テキスト ボックス 44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47" name="直線コネクタ 44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48" name="テキスト ボックス 44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9" name="直線コネクタ 44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50" name="テキスト ボックス 44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51" name="直線コネクタ 45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52" name="テキスト ボックス 45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53" name="直線コネクタ 45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54" name="テキスト ボックス 45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55" name="直線コネクタ 45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56" name="テキスト ボックス 45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7" name="直線コネクタ 4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8" name="テキスト ボックス 45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129540</xdr:rowOff>
    </xdr:from>
    <xdr:to>
      <xdr:col>23</xdr:col>
      <xdr:colOff>516889</xdr:colOff>
      <xdr:row>64</xdr:row>
      <xdr:rowOff>125730</xdr:rowOff>
    </xdr:to>
    <xdr:cxnSp macro="">
      <xdr:nvCxnSpPr>
        <xdr:cNvPr id="460" name="直線コネクタ 459"/>
        <xdr:cNvCxnSpPr/>
      </xdr:nvCxnSpPr>
      <xdr:spPr>
        <a:xfrm flipV="1">
          <a:off x="16318864" y="973074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129557</xdr:rowOff>
    </xdr:from>
    <xdr:ext cx="405111" cy="259045"/>
    <xdr:sp macro="" textlink="">
      <xdr:nvSpPr>
        <xdr:cNvPr id="461" name="【学校施設】&#10;有形固定資産減価償却率最小値テキスト"/>
        <xdr:cNvSpPr txBox="1"/>
      </xdr:nvSpPr>
      <xdr:spPr>
        <a:xfrm>
          <a:off x="16408400" y="1110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64</xdr:row>
      <xdr:rowOff>125730</xdr:rowOff>
    </xdr:from>
    <xdr:to>
      <xdr:col>23</xdr:col>
      <xdr:colOff>606425</xdr:colOff>
      <xdr:row>64</xdr:row>
      <xdr:rowOff>125730</xdr:rowOff>
    </xdr:to>
    <xdr:cxnSp macro="">
      <xdr:nvCxnSpPr>
        <xdr:cNvPr id="462" name="直線コネクタ 461"/>
        <xdr:cNvCxnSpPr/>
      </xdr:nvCxnSpPr>
      <xdr:spPr>
        <a:xfrm>
          <a:off x="16230600" y="1109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76217</xdr:rowOff>
    </xdr:from>
    <xdr:ext cx="405111" cy="259045"/>
    <xdr:sp macro="" textlink="">
      <xdr:nvSpPr>
        <xdr:cNvPr id="463" name="【学校施設】&#10;有形固定資産減価償却率最大値テキスト"/>
        <xdr:cNvSpPr txBox="1"/>
      </xdr:nvSpPr>
      <xdr:spPr>
        <a:xfrm>
          <a:off x="16408400" y="950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23</xdr:col>
      <xdr:colOff>428625</xdr:colOff>
      <xdr:row>56</xdr:row>
      <xdr:rowOff>129540</xdr:rowOff>
    </xdr:from>
    <xdr:to>
      <xdr:col>23</xdr:col>
      <xdr:colOff>606425</xdr:colOff>
      <xdr:row>56</xdr:row>
      <xdr:rowOff>129540</xdr:rowOff>
    </xdr:to>
    <xdr:cxnSp macro="">
      <xdr:nvCxnSpPr>
        <xdr:cNvPr id="464" name="直線コネクタ 463"/>
        <xdr:cNvCxnSpPr/>
      </xdr:nvCxnSpPr>
      <xdr:spPr>
        <a:xfrm>
          <a:off x="16230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144797</xdr:rowOff>
    </xdr:from>
    <xdr:ext cx="405111" cy="259045"/>
    <xdr:sp macro="" textlink="">
      <xdr:nvSpPr>
        <xdr:cNvPr id="465" name="【学校施設】&#10;有形固定資産減価償却率平均値テキスト"/>
        <xdr:cNvSpPr txBox="1"/>
      </xdr:nvSpPr>
      <xdr:spPr>
        <a:xfrm>
          <a:off x="164084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166370</xdr:rowOff>
    </xdr:from>
    <xdr:to>
      <xdr:col>23</xdr:col>
      <xdr:colOff>568325</xdr:colOff>
      <xdr:row>60</xdr:row>
      <xdr:rowOff>96520</xdr:rowOff>
    </xdr:to>
    <xdr:sp macro="" textlink="">
      <xdr:nvSpPr>
        <xdr:cNvPr id="466" name="フローチャート : 判断 465"/>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132080</xdr:rowOff>
    </xdr:from>
    <xdr:to>
      <xdr:col>22</xdr:col>
      <xdr:colOff>415925</xdr:colOff>
      <xdr:row>60</xdr:row>
      <xdr:rowOff>62230</xdr:rowOff>
    </xdr:to>
    <xdr:sp macro="" textlink="">
      <xdr:nvSpPr>
        <xdr:cNvPr id="467" name="フローチャート : 判断 466"/>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68" name="テキスト ボックス 46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9" name="テキスト ボックス 46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70" name="テキスト ボックス 46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71" name="テキスト ボックス 47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72" name="テキスト ボックス 47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151130</xdr:rowOff>
    </xdr:from>
    <xdr:to>
      <xdr:col>22</xdr:col>
      <xdr:colOff>415925</xdr:colOff>
      <xdr:row>60</xdr:row>
      <xdr:rowOff>81280</xdr:rowOff>
    </xdr:to>
    <xdr:sp macro="" textlink="">
      <xdr:nvSpPr>
        <xdr:cNvPr id="473" name="円/楕円 472"/>
        <xdr:cNvSpPr/>
      </xdr:nvSpPr>
      <xdr:spPr>
        <a:xfrm>
          <a:off x="15430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78757</xdr:rowOff>
    </xdr:from>
    <xdr:ext cx="405111" cy="259045"/>
    <xdr:sp macro="" textlink="">
      <xdr:nvSpPr>
        <xdr:cNvPr id="474" name="n_1aveValue【学校施設】&#10;有形固定資産減価償却率"/>
        <xdr:cNvSpPr txBox="1"/>
      </xdr:nvSpPr>
      <xdr:spPr>
        <a:xfrm>
          <a:off x="15266043"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72407</xdr:rowOff>
    </xdr:from>
    <xdr:ext cx="405111" cy="259045"/>
    <xdr:sp macro="" textlink="">
      <xdr:nvSpPr>
        <xdr:cNvPr id="475" name="n_1mainValue【学校施設】&#10;有形固定資産減価償却率"/>
        <xdr:cNvSpPr txBox="1"/>
      </xdr:nvSpPr>
      <xdr:spPr>
        <a:xfrm>
          <a:off x="15266043"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86" name="テキスト ボックス 48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87" name="直線コネクタ 48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88" name="テキスト ボックス 48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89" name="直線コネクタ 48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90" name="テキスト ボックス 48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91" name="直線コネクタ 49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92" name="テキスト ボックス 49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93" name="直線コネクタ 49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94" name="テキスト ボックス 49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95" name="直線コネクタ 49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96" name="テキスト ボックス 49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97" name="直線コネクタ 49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98" name="テキスト ボックス 49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9" name="直線コネクタ 49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00" name="テキスト ボックス 49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0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65315</xdr:rowOff>
    </xdr:from>
    <xdr:to>
      <xdr:col>32</xdr:col>
      <xdr:colOff>186689</xdr:colOff>
      <xdr:row>64</xdr:row>
      <xdr:rowOff>18506</xdr:rowOff>
    </xdr:to>
    <xdr:cxnSp macro="">
      <xdr:nvCxnSpPr>
        <xdr:cNvPr id="502" name="直線コネクタ 501"/>
        <xdr:cNvCxnSpPr/>
      </xdr:nvCxnSpPr>
      <xdr:spPr>
        <a:xfrm flipV="1">
          <a:off x="22160864" y="9666515"/>
          <a:ext cx="0" cy="132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22333</xdr:rowOff>
    </xdr:from>
    <xdr:ext cx="469744" cy="259045"/>
    <xdr:sp macro="" textlink="">
      <xdr:nvSpPr>
        <xdr:cNvPr id="503" name="【学校施設】&#10;一人当たり面積最小値テキスト"/>
        <xdr:cNvSpPr txBox="1"/>
      </xdr:nvSpPr>
      <xdr:spPr>
        <a:xfrm>
          <a:off x="22250400"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64</xdr:row>
      <xdr:rowOff>18506</xdr:rowOff>
    </xdr:from>
    <xdr:to>
      <xdr:col>32</xdr:col>
      <xdr:colOff>276225</xdr:colOff>
      <xdr:row>64</xdr:row>
      <xdr:rowOff>18506</xdr:rowOff>
    </xdr:to>
    <xdr:cxnSp macro="">
      <xdr:nvCxnSpPr>
        <xdr:cNvPr id="504" name="直線コネクタ 503"/>
        <xdr:cNvCxnSpPr/>
      </xdr:nvCxnSpPr>
      <xdr:spPr>
        <a:xfrm>
          <a:off x="22072600" y="1099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11992</xdr:rowOff>
    </xdr:from>
    <xdr:ext cx="469744" cy="259045"/>
    <xdr:sp macro="" textlink="">
      <xdr:nvSpPr>
        <xdr:cNvPr id="505" name="【学校施設】&#10;一人当たり面積最大値テキスト"/>
        <xdr:cNvSpPr txBox="1"/>
      </xdr:nvSpPr>
      <xdr:spPr>
        <a:xfrm>
          <a:off x="222504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2.220</a:t>
          </a:r>
          <a:endParaRPr kumimoji="1" lang="ja-JP" altLang="en-US" sz="1000" b="1">
            <a:latin typeface="ＭＳ Ｐゴシック"/>
          </a:endParaRPr>
        </a:p>
      </xdr:txBody>
    </xdr:sp>
    <xdr:clientData/>
  </xdr:oneCellAnchor>
  <xdr:twoCellAnchor>
    <xdr:from>
      <xdr:col>32</xdr:col>
      <xdr:colOff>98425</xdr:colOff>
      <xdr:row>56</xdr:row>
      <xdr:rowOff>65315</xdr:rowOff>
    </xdr:from>
    <xdr:to>
      <xdr:col>32</xdr:col>
      <xdr:colOff>276225</xdr:colOff>
      <xdr:row>56</xdr:row>
      <xdr:rowOff>65315</xdr:rowOff>
    </xdr:to>
    <xdr:cxnSp macro="">
      <xdr:nvCxnSpPr>
        <xdr:cNvPr id="506" name="直線コネクタ 505"/>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33762</xdr:rowOff>
    </xdr:from>
    <xdr:ext cx="469744" cy="259045"/>
    <xdr:sp macro="" textlink="">
      <xdr:nvSpPr>
        <xdr:cNvPr id="507" name="【学校施設】&#10;一人当たり面積平均値テキスト"/>
        <xdr:cNvSpPr txBox="1"/>
      </xdr:nvSpPr>
      <xdr:spPr>
        <a:xfrm>
          <a:off x="22250400" y="10149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55335</xdr:rowOff>
    </xdr:from>
    <xdr:to>
      <xdr:col>32</xdr:col>
      <xdr:colOff>238125</xdr:colOff>
      <xdr:row>59</xdr:row>
      <xdr:rowOff>156935</xdr:rowOff>
    </xdr:to>
    <xdr:sp macro="" textlink="">
      <xdr:nvSpPr>
        <xdr:cNvPr id="508" name="フローチャート : 判断 507"/>
        <xdr:cNvSpPr/>
      </xdr:nvSpPr>
      <xdr:spPr>
        <a:xfrm>
          <a:off x="22110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142422</xdr:rowOff>
    </xdr:from>
    <xdr:to>
      <xdr:col>31</xdr:col>
      <xdr:colOff>85725</xdr:colOff>
      <xdr:row>60</xdr:row>
      <xdr:rowOff>72572</xdr:rowOff>
    </xdr:to>
    <xdr:sp macro="" textlink="">
      <xdr:nvSpPr>
        <xdr:cNvPr id="509" name="フローチャート : 判断 508"/>
        <xdr:cNvSpPr/>
      </xdr:nvSpPr>
      <xdr:spPr>
        <a:xfrm>
          <a:off x="21272500" y="102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10" name="テキスト ボックス 5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11" name="テキスト ボックス 5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12" name="テキスト ボックス 5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13" name="テキスト ボックス 5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14" name="テキスト ボックス 5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29754</xdr:rowOff>
    </xdr:from>
    <xdr:to>
      <xdr:col>31</xdr:col>
      <xdr:colOff>85725</xdr:colOff>
      <xdr:row>60</xdr:row>
      <xdr:rowOff>131354</xdr:rowOff>
    </xdr:to>
    <xdr:sp macro="" textlink="">
      <xdr:nvSpPr>
        <xdr:cNvPr id="515" name="円/楕円 514"/>
        <xdr:cNvSpPr/>
      </xdr:nvSpPr>
      <xdr:spPr>
        <a:xfrm>
          <a:off x="212725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89099</xdr:rowOff>
    </xdr:from>
    <xdr:ext cx="469744" cy="259045"/>
    <xdr:sp macro="" textlink="">
      <xdr:nvSpPr>
        <xdr:cNvPr id="516" name="n_1aveValue【学校施設】&#10;一人当たり面積"/>
        <xdr:cNvSpPr txBox="1"/>
      </xdr:nvSpPr>
      <xdr:spPr>
        <a:xfrm>
          <a:off x="21075727" y="100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122481</xdr:rowOff>
    </xdr:from>
    <xdr:ext cx="469744" cy="259045"/>
    <xdr:sp macro="" textlink="">
      <xdr:nvSpPr>
        <xdr:cNvPr id="517" name="n_1mainValue【学校施設】&#10;一人当たり面積"/>
        <xdr:cNvSpPr txBox="1"/>
      </xdr:nvSpPr>
      <xdr:spPr>
        <a:xfrm>
          <a:off x="21075727" y="1040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8" name="正方形/長方形 5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9" name="正方形/長方形 5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20" name="正方形/長方形 5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21" name="正方形/長方形 5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22" name="正方形/長方形 5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23" name="正方形/長方形 5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24" name="正方形/長方形 5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25" name="正方形/長方形 5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26" name="テキスト ボックス 5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27" name="直線コネクタ 5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28" name="テキスト ボックス 52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529" name="直線コネクタ 5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530" name="テキスト ボックス 529"/>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31" name="直線コネクタ 5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32" name="テキスト ボックス 5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33" name="直線コネクタ 5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34" name="テキスト ボックス 5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35" name="直線コネクタ 5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36" name="テキスト ボックス 5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37" name="直線コネクタ 5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38" name="テキスト ボックス 5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39" name="直線コネクタ 5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540" name="テキスト ボックス 539"/>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41" name="直線コネクタ 5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42" name="テキスト ボックス 54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4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76</xdr:row>
      <xdr:rowOff>162198</xdr:rowOff>
    </xdr:from>
    <xdr:to>
      <xdr:col>23</xdr:col>
      <xdr:colOff>516889</xdr:colOff>
      <xdr:row>83</xdr:row>
      <xdr:rowOff>91984</xdr:rowOff>
    </xdr:to>
    <xdr:cxnSp macro="">
      <xdr:nvCxnSpPr>
        <xdr:cNvPr id="544" name="直線コネクタ 543"/>
        <xdr:cNvCxnSpPr/>
      </xdr:nvCxnSpPr>
      <xdr:spPr>
        <a:xfrm flipV="1">
          <a:off x="16318864" y="13192398"/>
          <a:ext cx="0" cy="1129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95811</xdr:rowOff>
    </xdr:from>
    <xdr:ext cx="405111" cy="259045"/>
    <xdr:sp macro="" textlink="">
      <xdr:nvSpPr>
        <xdr:cNvPr id="545" name="【児童館】&#10;有形固定資産減価償却率最小値テキスト"/>
        <xdr:cNvSpPr txBox="1"/>
      </xdr:nvSpPr>
      <xdr:spPr>
        <a:xfrm>
          <a:off x="16408400" y="14326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58.1</a:t>
          </a:r>
          <a:endParaRPr kumimoji="1" lang="ja-JP" altLang="en-US" sz="1000" b="1">
            <a:latin typeface="ＭＳ Ｐゴシック"/>
          </a:endParaRPr>
        </a:p>
      </xdr:txBody>
    </xdr:sp>
    <xdr:clientData/>
  </xdr:oneCellAnchor>
  <xdr:twoCellAnchor>
    <xdr:from>
      <xdr:col>23</xdr:col>
      <xdr:colOff>428625</xdr:colOff>
      <xdr:row>83</xdr:row>
      <xdr:rowOff>91984</xdr:rowOff>
    </xdr:from>
    <xdr:to>
      <xdr:col>23</xdr:col>
      <xdr:colOff>606425</xdr:colOff>
      <xdr:row>83</xdr:row>
      <xdr:rowOff>91984</xdr:rowOff>
    </xdr:to>
    <xdr:cxnSp macro="">
      <xdr:nvCxnSpPr>
        <xdr:cNvPr id="546" name="直線コネクタ 545"/>
        <xdr:cNvCxnSpPr/>
      </xdr:nvCxnSpPr>
      <xdr:spPr>
        <a:xfrm>
          <a:off x="16230600" y="14322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75</xdr:row>
      <xdr:rowOff>108874</xdr:rowOff>
    </xdr:from>
    <xdr:ext cx="405111" cy="259045"/>
    <xdr:sp macro="" textlink="">
      <xdr:nvSpPr>
        <xdr:cNvPr id="547" name="【児童館】&#10;有形固定資産減価償却率最大値テキスト"/>
        <xdr:cNvSpPr txBox="1"/>
      </xdr:nvSpPr>
      <xdr:spPr>
        <a:xfrm>
          <a:off x="16408400" y="12967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23</xdr:col>
      <xdr:colOff>428625</xdr:colOff>
      <xdr:row>76</xdr:row>
      <xdr:rowOff>162198</xdr:rowOff>
    </xdr:from>
    <xdr:to>
      <xdr:col>23</xdr:col>
      <xdr:colOff>606425</xdr:colOff>
      <xdr:row>76</xdr:row>
      <xdr:rowOff>162198</xdr:rowOff>
    </xdr:to>
    <xdr:cxnSp macro="">
      <xdr:nvCxnSpPr>
        <xdr:cNvPr id="548" name="直線コネクタ 547"/>
        <xdr:cNvCxnSpPr/>
      </xdr:nvCxnSpPr>
      <xdr:spPr>
        <a:xfrm>
          <a:off x="16230600" y="13192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160038</xdr:rowOff>
    </xdr:from>
    <xdr:ext cx="405111" cy="259045"/>
    <xdr:sp macro="" textlink="">
      <xdr:nvSpPr>
        <xdr:cNvPr id="549" name="【児童館】&#10;有形固定資産減価償却率平均値テキスト"/>
        <xdr:cNvSpPr txBox="1"/>
      </xdr:nvSpPr>
      <xdr:spPr>
        <a:xfrm>
          <a:off x="16408400" y="1404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10161</xdr:rowOff>
    </xdr:from>
    <xdr:to>
      <xdr:col>23</xdr:col>
      <xdr:colOff>568325</xdr:colOff>
      <xdr:row>82</xdr:row>
      <xdr:rowOff>111761</xdr:rowOff>
    </xdr:to>
    <xdr:sp macro="" textlink="">
      <xdr:nvSpPr>
        <xdr:cNvPr id="550" name="フローチャート : 判断 549"/>
        <xdr:cNvSpPr/>
      </xdr:nvSpPr>
      <xdr:spPr>
        <a:xfrm>
          <a:off x="16268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84</xdr:row>
      <xdr:rowOff>36286</xdr:rowOff>
    </xdr:from>
    <xdr:to>
      <xdr:col>22</xdr:col>
      <xdr:colOff>415925</xdr:colOff>
      <xdr:row>84</xdr:row>
      <xdr:rowOff>137886</xdr:rowOff>
    </xdr:to>
    <xdr:sp macro="" textlink="">
      <xdr:nvSpPr>
        <xdr:cNvPr id="551" name="フローチャート : 判断 550"/>
        <xdr:cNvSpPr/>
      </xdr:nvSpPr>
      <xdr:spPr>
        <a:xfrm>
          <a:off x="15430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52" name="テキスト ボックス 5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53" name="テキスト ボックス 5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54" name="テキスト ボックス 5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55" name="テキスト ボックス 5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56" name="テキスト ボックス 5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85</xdr:row>
      <xdr:rowOff>90170</xdr:rowOff>
    </xdr:from>
    <xdr:to>
      <xdr:col>22</xdr:col>
      <xdr:colOff>415925</xdr:colOff>
      <xdr:row>86</xdr:row>
      <xdr:rowOff>20320</xdr:rowOff>
    </xdr:to>
    <xdr:sp macro="" textlink="">
      <xdr:nvSpPr>
        <xdr:cNvPr id="557" name="円/楕円 556"/>
        <xdr:cNvSpPr/>
      </xdr:nvSpPr>
      <xdr:spPr>
        <a:xfrm>
          <a:off x="15430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154413</xdr:rowOff>
    </xdr:from>
    <xdr:ext cx="405111" cy="259045"/>
    <xdr:sp macro="" textlink="">
      <xdr:nvSpPr>
        <xdr:cNvPr id="558" name="n_1aveValue【児童館】&#10;有形固定資産減価償却率"/>
        <xdr:cNvSpPr txBox="1"/>
      </xdr:nvSpPr>
      <xdr:spPr>
        <a:xfrm>
          <a:off x="15266043" y="1421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149868</xdr:colOff>
      <xdr:row>86</xdr:row>
      <xdr:rowOff>11447</xdr:rowOff>
    </xdr:from>
    <xdr:ext cx="405111" cy="259045"/>
    <xdr:sp macro="" textlink="">
      <xdr:nvSpPr>
        <xdr:cNvPr id="559" name="n_1mainValue【児童館】&#10;有形固定資産減価償却率"/>
        <xdr:cNvSpPr txBox="1"/>
      </xdr:nvSpPr>
      <xdr:spPr>
        <a:xfrm>
          <a:off x="15266043"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60" name="正方形/長方形 55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61" name="正方形/長方形 56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62" name="正方形/長方形 56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63" name="正方形/長方形 56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64" name="正方形/長方形 56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65" name="正方形/長方形 56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66" name="正方形/長方形 56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67" name="正方形/長方形 56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68" name="テキスト ボックス 56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69" name="直線コネクタ 56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70" name="直線コネクタ 56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71" name="テキスト ボックス 57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72" name="直線コネクタ 57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73" name="テキスト ボックス 57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74" name="直線コネクタ 57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75" name="テキスト ボックス 57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76" name="直線コネクタ 57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77" name="テキスト ボックス 57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78" name="直線コネクタ 57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9" name="テキスト ボックス 57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8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85</xdr:row>
      <xdr:rowOff>118111</xdr:rowOff>
    </xdr:to>
    <xdr:cxnSp macro="">
      <xdr:nvCxnSpPr>
        <xdr:cNvPr id="581" name="直線コネクタ 580"/>
        <xdr:cNvCxnSpPr/>
      </xdr:nvCxnSpPr>
      <xdr:spPr>
        <a:xfrm flipV="1">
          <a:off x="22160864" y="1341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121938</xdr:rowOff>
    </xdr:from>
    <xdr:ext cx="469744" cy="259045"/>
    <xdr:sp macro="" textlink="">
      <xdr:nvSpPr>
        <xdr:cNvPr id="582" name="【児童館】&#10;一人当たり面積最小値テキスト"/>
        <xdr:cNvSpPr txBox="1"/>
      </xdr:nvSpPr>
      <xdr:spPr>
        <a:xfrm>
          <a:off x="22250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85</xdr:row>
      <xdr:rowOff>118111</xdr:rowOff>
    </xdr:from>
    <xdr:to>
      <xdr:col>32</xdr:col>
      <xdr:colOff>276225</xdr:colOff>
      <xdr:row>85</xdr:row>
      <xdr:rowOff>118111</xdr:rowOff>
    </xdr:to>
    <xdr:cxnSp macro="">
      <xdr:nvCxnSpPr>
        <xdr:cNvPr id="583" name="直線コネクタ 582"/>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84" name="【児童館】&#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85" name="直線コネクタ 584"/>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114316</xdr:rowOff>
    </xdr:from>
    <xdr:ext cx="469744" cy="259045"/>
    <xdr:sp macro="" textlink="">
      <xdr:nvSpPr>
        <xdr:cNvPr id="586" name="【児童館】&#10;一人当たり面積平均値テキスト"/>
        <xdr:cNvSpPr txBox="1"/>
      </xdr:nvSpPr>
      <xdr:spPr>
        <a:xfrm>
          <a:off x="22250400" y="140017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135889</xdr:rowOff>
    </xdr:from>
    <xdr:to>
      <xdr:col>32</xdr:col>
      <xdr:colOff>238125</xdr:colOff>
      <xdr:row>82</xdr:row>
      <xdr:rowOff>66039</xdr:rowOff>
    </xdr:to>
    <xdr:sp macro="" textlink="">
      <xdr:nvSpPr>
        <xdr:cNvPr id="587" name="フローチャート : 判断 586"/>
        <xdr:cNvSpPr/>
      </xdr:nvSpPr>
      <xdr:spPr>
        <a:xfrm>
          <a:off x="221107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88" name="フローチャート : 判断 587"/>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89" name="テキスト ボックス 58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90" name="テキスト ボックス 58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91" name="テキスト ボックス 59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92" name="テキスト ボックス 59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93" name="テキスト ボックス 59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21589</xdr:rowOff>
    </xdr:from>
    <xdr:to>
      <xdr:col>31</xdr:col>
      <xdr:colOff>85725</xdr:colOff>
      <xdr:row>85</xdr:row>
      <xdr:rowOff>123189</xdr:rowOff>
    </xdr:to>
    <xdr:sp macro="" textlink="">
      <xdr:nvSpPr>
        <xdr:cNvPr id="594" name="円/楕円 593"/>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93997</xdr:rowOff>
    </xdr:from>
    <xdr:ext cx="469744" cy="259045"/>
    <xdr:sp macro="" textlink="">
      <xdr:nvSpPr>
        <xdr:cNvPr id="595" name="n_1aveValue【児童館】&#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114316</xdr:rowOff>
    </xdr:from>
    <xdr:ext cx="469744" cy="259045"/>
    <xdr:sp macro="" textlink="">
      <xdr:nvSpPr>
        <xdr:cNvPr id="596" name="n_1mainValue【児童館】&#10;一人当たり面積"/>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97" name="正方形/長方形 5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98" name="正方形/長方形 5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9" name="正方形/長方形 5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00" name="正方形/長方形 5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01" name="正方形/長方形 6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02" name="正方形/長方形 6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03" name="正方形/長方形 6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04" name="正方形/長方形 6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05" name="テキスト ボックス 6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06" name="直線コネクタ 6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07" name="テキスト ボックス 60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08" name="直線コネクタ 60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09" name="テキスト ボックス 60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10" name="直線コネクタ 60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11" name="テキスト ボックス 61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12" name="直線コネクタ 61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13" name="テキスト ボックス 61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14" name="直線コネクタ 61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15" name="テキスト ボックス 61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16" name="直線コネクタ 61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17" name="テキスト ボックス 61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8" name="直線コネクタ 6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9" name="テキスト ボックス 61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2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107</xdr:row>
      <xdr:rowOff>87630</xdr:rowOff>
    </xdr:to>
    <xdr:cxnSp macro="">
      <xdr:nvCxnSpPr>
        <xdr:cNvPr id="621" name="直線コネクタ 620"/>
        <xdr:cNvCxnSpPr/>
      </xdr:nvCxnSpPr>
      <xdr:spPr>
        <a:xfrm flipV="1">
          <a:off x="16318864" y="17291686"/>
          <a:ext cx="0" cy="1141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622" name="【公民館】&#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623" name="直線コネクタ 622"/>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624" name="【公民館】&#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625" name="直線コネクタ 624"/>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160038</xdr:rowOff>
    </xdr:from>
    <xdr:ext cx="405111" cy="259045"/>
    <xdr:sp macro="" textlink="">
      <xdr:nvSpPr>
        <xdr:cNvPr id="626" name="【公民館】&#10;有形固定資産減価償却率平均値テキスト"/>
        <xdr:cNvSpPr txBox="1"/>
      </xdr:nvSpPr>
      <xdr:spPr>
        <a:xfrm>
          <a:off x="16408400" y="1799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10161</xdr:rowOff>
    </xdr:from>
    <xdr:to>
      <xdr:col>23</xdr:col>
      <xdr:colOff>568325</xdr:colOff>
      <xdr:row>105</xdr:row>
      <xdr:rowOff>111761</xdr:rowOff>
    </xdr:to>
    <xdr:sp macro="" textlink="">
      <xdr:nvSpPr>
        <xdr:cNvPr id="627" name="フローチャート : 判断 626"/>
        <xdr:cNvSpPr/>
      </xdr:nvSpPr>
      <xdr:spPr>
        <a:xfrm>
          <a:off x="16268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147320</xdr:rowOff>
    </xdr:from>
    <xdr:to>
      <xdr:col>22</xdr:col>
      <xdr:colOff>415925</xdr:colOff>
      <xdr:row>105</xdr:row>
      <xdr:rowOff>77470</xdr:rowOff>
    </xdr:to>
    <xdr:sp macro="" textlink="">
      <xdr:nvSpPr>
        <xdr:cNvPr id="628" name="フローチャート : 判断 627"/>
        <xdr:cNvSpPr/>
      </xdr:nvSpPr>
      <xdr:spPr>
        <a:xfrm>
          <a:off x="15430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29" name="テキスト ボックス 6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30" name="テキスト ボックス 6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31" name="テキスト ボックス 6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32" name="テキスト ボックス 6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33" name="テキスト ボックス 6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82550</xdr:rowOff>
    </xdr:from>
    <xdr:to>
      <xdr:col>22</xdr:col>
      <xdr:colOff>415925</xdr:colOff>
      <xdr:row>104</xdr:row>
      <xdr:rowOff>12700</xdr:rowOff>
    </xdr:to>
    <xdr:sp macro="" textlink="">
      <xdr:nvSpPr>
        <xdr:cNvPr id="634" name="円/楕円 633"/>
        <xdr:cNvSpPr/>
      </xdr:nvSpPr>
      <xdr:spPr>
        <a:xfrm>
          <a:off x="15430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68597</xdr:rowOff>
    </xdr:from>
    <xdr:ext cx="405111" cy="259045"/>
    <xdr:sp macro="" textlink="">
      <xdr:nvSpPr>
        <xdr:cNvPr id="635" name="n_1aveValue【公民館】&#10;有形固定資産減価償却率"/>
        <xdr:cNvSpPr txBox="1"/>
      </xdr:nvSpPr>
      <xdr:spPr>
        <a:xfrm>
          <a:off x="15266043"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29227</xdr:rowOff>
    </xdr:from>
    <xdr:ext cx="405111" cy="259045"/>
    <xdr:sp macro="" textlink="">
      <xdr:nvSpPr>
        <xdr:cNvPr id="636" name="n_1mainValue【公民館】&#10;有形固定資産減価償却率"/>
        <xdr:cNvSpPr txBox="1"/>
      </xdr:nvSpPr>
      <xdr:spPr>
        <a:xfrm>
          <a:off x="15266043"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37" name="正方形/長方形 6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8" name="正方形/長方形 6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9" name="正方形/長方形 6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40" name="正方形/長方形 6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41" name="正方形/長方形 6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42" name="正方形/長方形 6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43" name="正方形/長方形 6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44" name="正方形/長方形 6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45" name="テキスト ボックス 6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46" name="直線コネクタ 6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47" name="直線コネクタ 64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48" name="テキスト ボックス 64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49" name="直線コネクタ 64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50" name="テキスト ボックス 64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51" name="直線コネクタ 65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52" name="テキスト ボックス 65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53" name="直線コネクタ 65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54" name="テキスト ボックス 65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55" name="直線コネクタ 65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56" name="テキスト ボックス 65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7" name="直線コネクタ 6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8" name="テキスト ボックス 6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60961</xdr:rowOff>
    </xdr:from>
    <xdr:to>
      <xdr:col>32</xdr:col>
      <xdr:colOff>186689</xdr:colOff>
      <xdr:row>108</xdr:row>
      <xdr:rowOff>121920</xdr:rowOff>
    </xdr:to>
    <xdr:cxnSp macro="">
      <xdr:nvCxnSpPr>
        <xdr:cNvPr id="660" name="直線コネクタ 659"/>
        <xdr:cNvCxnSpPr/>
      </xdr:nvCxnSpPr>
      <xdr:spPr>
        <a:xfrm flipV="1">
          <a:off x="22160864" y="17377411"/>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125747</xdr:rowOff>
    </xdr:from>
    <xdr:ext cx="469744" cy="259045"/>
    <xdr:sp macro="" textlink="">
      <xdr:nvSpPr>
        <xdr:cNvPr id="661" name="【公民館】&#10;一人当たり面積最小値テキスト"/>
        <xdr:cNvSpPr txBox="1"/>
      </xdr:nvSpPr>
      <xdr:spPr>
        <a:xfrm>
          <a:off x="222504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108</xdr:row>
      <xdr:rowOff>121920</xdr:rowOff>
    </xdr:from>
    <xdr:to>
      <xdr:col>32</xdr:col>
      <xdr:colOff>276225</xdr:colOff>
      <xdr:row>108</xdr:row>
      <xdr:rowOff>121920</xdr:rowOff>
    </xdr:to>
    <xdr:cxnSp macro="">
      <xdr:nvCxnSpPr>
        <xdr:cNvPr id="662" name="直線コネクタ 661"/>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7638</xdr:rowOff>
    </xdr:from>
    <xdr:ext cx="469744" cy="259045"/>
    <xdr:sp macro="" textlink="">
      <xdr:nvSpPr>
        <xdr:cNvPr id="663" name="【公民館】&#10;一人当たり面積最大値テキスト"/>
        <xdr:cNvSpPr txBox="1"/>
      </xdr:nvSpPr>
      <xdr:spPr>
        <a:xfrm>
          <a:off x="222504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0.339</a:t>
          </a:r>
          <a:endParaRPr kumimoji="1" lang="ja-JP" altLang="en-US" sz="1000" b="1">
            <a:latin typeface="ＭＳ Ｐゴシック"/>
          </a:endParaRPr>
        </a:p>
      </xdr:txBody>
    </xdr:sp>
    <xdr:clientData/>
  </xdr:oneCellAnchor>
  <xdr:twoCellAnchor>
    <xdr:from>
      <xdr:col>32</xdr:col>
      <xdr:colOff>98425</xdr:colOff>
      <xdr:row>101</xdr:row>
      <xdr:rowOff>60961</xdr:rowOff>
    </xdr:from>
    <xdr:to>
      <xdr:col>32</xdr:col>
      <xdr:colOff>276225</xdr:colOff>
      <xdr:row>101</xdr:row>
      <xdr:rowOff>60961</xdr:rowOff>
    </xdr:to>
    <xdr:cxnSp macro="">
      <xdr:nvCxnSpPr>
        <xdr:cNvPr id="664" name="直線コネクタ 663"/>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144797</xdr:rowOff>
    </xdr:from>
    <xdr:ext cx="469744" cy="259045"/>
    <xdr:sp macro="" textlink="">
      <xdr:nvSpPr>
        <xdr:cNvPr id="665" name="【公民館】&#10;一人当たり面積平均値テキスト"/>
        <xdr:cNvSpPr txBox="1"/>
      </xdr:nvSpPr>
      <xdr:spPr>
        <a:xfrm>
          <a:off x="222504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166370</xdr:rowOff>
    </xdr:from>
    <xdr:to>
      <xdr:col>32</xdr:col>
      <xdr:colOff>238125</xdr:colOff>
      <xdr:row>106</xdr:row>
      <xdr:rowOff>96520</xdr:rowOff>
    </xdr:to>
    <xdr:sp macro="" textlink="">
      <xdr:nvSpPr>
        <xdr:cNvPr id="666" name="フローチャート : 判断 665"/>
        <xdr:cNvSpPr/>
      </xdr:nvSpPr>
      <xdr:spPr>
        <a:xfrm>
          <a:off x="22110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78739</xdr:rowOff>
    </xdr:from>
    <xdr:to>
      <xdr:col>31</xdr:col>
      <xdr:colOff>85725</xdr:colOff>
      <xdr:row>106</xdr:row>
      <xdr:rowOff>8889</xdr:rowOff>
    </xdr:to>
    <xdr:sp macro="" textlink="">
      <xdr:nvSpPr>
        <xdr:cNvPr id="667" name="フローチャート : 判断 666"/>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68" name="テキスト ボックス 66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9" name="テキスト ボックス 66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70" name="テキスト ボックス 66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71" name="テキスト ボックス 67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72" name="テキスト ボックス 67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40639</xdr:rowOff>
    </xdr:from>
    <xdr:to>
      <xdr:col>31</xdr:col>
      <xdr:colOff>85725</xdr:colOff>
      <xdr:row>104</xdr:row>
      <xdr:rowOff>142239</xdr:rowOff>
    </xdr:to>
    <xdr:sp macro="" textlink="">
      <xdr:nvSpPr>
        <xdr:cNvPr id="673" name="円/楕円 672"/>
        <xdr:cNvSpPr/>
      </xdr:nvSpPr>
      <xdr:spPr>
        <a:xfrm>
          <a:off x="21272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16</xdr:rowOff>
    </xdr:from>
    <xdr:ext cx="469744" cy="259045"/>
    <xdr:sp macro="" textlink="">
      <xdr:nvSpPr>
        <xdr:cNvPr id="674" name="n_1aveValue【公民館】&#10;一人当たり面積"/>
        <xdr:cNvSpPr txBox="1"/>
      </xdr:nvSpPr>
      <xdr:spPr>
        <a:xfrm>
          <a:off x="210757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0.141</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158766</xdr:rowOff>
    </xdr:from>
    <xdr:ext cx="469744" cy="259045"/>
    <xdr:sp macro="" textlink="">
      <xdr:nvSpPr>
        <xdr:cNvPr id="675" name="n_1mainValue【公民館】&#10;一人当たり面積"/>
        <xdr:cNvSpPr txBox="1"/>
      </xdr:nvSpPr>
      <xdr:spPr>
        <a:xfrm>
          <a:off x="21075727" y="176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76" name="正方形/長方形 6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7" name="正方形/長方形 6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8" name="テキスト ボックス 6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公営住宅の人口当たりの面積が大きくなっており、類似団体と比べ住宅戸数の供給が過剰となっている。人口減少や住宅の管理・更新費用等を考慮し、集約化等を検討していく必要がある。</a:t>
          </a:r>
        </a:p>
        <a:p>
          <a:r>
            <a:rPr kumimoji="1" lang="ja-JP" altLang="en-US" sz="1300">
              <a:latin typeface="ＭＳ Ｐゴシック"/>
            </a:rPr>
            <a:t>また、港湾・漁港、認定こども園・幼稚園・保育所、公民館の有形固定資産減価償却率が高くなっている。</a:t>
          </a:r>
        </a:p>
        <a:p>
          <a:r>
            <a:rPr kumimoji="1" lang="ja-JP" altLang="en-US" sz="1300">
              <a:latin typeface="ＭＳ Ｐゴシック"/>
            </a:rPr>
            <a:t>地域住民の生活に直結する公共施設等は維持しながらも、効率的な運営、地域の実情に応じながら、長寿命化や適切な更新・複合化、集約化を図り、平成</a:t>
          </a:r>
          <a:r>
            <a:rPr kumimoji="1" lang="en-US" altLang="ja-JP" sz="1300">
              <a:latin typeface="ＭＳ Ｐゴシック"/>
            </a:rPr>
            <a:t>29</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月に策定した「公共施設等総合管理計画」に基づいた着実なマネジメントの推進が必要である。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大分県中津市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84,864
83,986
491.53
42,146,787
40,508,004
1,310,249
23,727,081
43,812,038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31.2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42</xdr:row>
      <xdr:rowOff>112395</xdr:rowOff>
    </xdr:to>
    <xdr:cxnSp macro="">
      <xdr:nvCxnSpPr>
        <xdr:cNvPr id="57" name="直線コネクタ 56"/>
        <xdr:cNvCxnSpPr/>
      </xdr:nvCxnSpPr>
      <xdr:spPr>
        <a:xfrm flipV="1">
          <a:off x="4634865" y="571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116222</xdr:rowOff>
    </xdr:from>
    <xdr:ext cx="405111" cy="259045"/>
    <xdr:sp macro="" textlink="">
      <xdr:nvSpPr>
        <xdr:cNvPr id="58" name="【図書館】&#10;有形固定資産減価償却率最小値テキスト"/>
        <xdr:cNvSpPr txBox="1"/>
      </xdr:nvSpPr>
      <xdr:spPr>
        <a:xfrm>
          <a:off x="4724400" y="731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422275</xdr:colOff>
      <xdr:row>42</xdr:row>
      <xdr:rowOff>112395</xdr:rowOff>
    </xdr:from>
    <xdr:to>
      <xdr:col>6</xdr:col>
      <xdr:colOff>600075</xdr:colOff>
      <xdr:row>42</xdr:row>
      <xdr:rowOff>112395</xdr:rowOff>
    </xdr:to>
    <xdr:cxnSp macro="">
      <xdr:nvCxnSpPr>
        <xdr:cNvPr id="59" name="直線コネクタ 58"/>
        <xdr:cNvCxnSpPr/>
      </xdr:nvCxnSpPr>
      <xdr:spPr>
        <a:xfrm>
          <a:off x="4546600" y="73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169562</xdr:rowOff>
    </xdr:from>
    <xdr:ext cx="405111" cy="259045"/>
    <xdr:sp macro="" textlink="">
      <xdr:nvSpPr>
        <xdr:cNvPr id="62" name="【図書館】&#10;有形固定資産減価償却率平均値テキスト"/>
        <xdr:cNvSpPr txBox="1"/>
      </xdr:nvSpPr>
      <xdr:spPr>
        <a:xfrm>
          <a:off x="4724400" y="6684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19685</xdr:rowOff>
    </xdr:from>
    <xdr:to>
      <xdr:col>6</xdr:col>
      <xdr:colOff>561975</xdr:colOff>
      <xdr:row>39</xdr:row>
      <xdr:rowOff>121285</xdr:rowOff>
    </xdr:to>
    <xdr:sp macro="" textlink="">
      <xdr:nvSpPr>
        <xdr:cNvPr id="63" name="フローチャート : 判断 62"/>
        <xdr:cNvSpPr/>
      </xdr:nvSpPr>
      <xdr:spPr>
        <a:xfrm>
          <a:off x="45847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139700</xdr:rowOff>
    </xdr:from>
    <xdr:to>
      <xdr:col>5</xdr:col>
      <xdr:colOff>409575</xdr:colOff>
      <xdr:row>40</xdr:row>
      <xdr:rowOff>69850</xdr:rowOff>
    </xdr:to>
    <xdr:sp macro="" textlink="">
      <xdr:nvSpPr>
        <xdr:cNvPr id="64" name="フローチャート : 判断 63"/>
        <xdr:cNvSpPr/>
      </xdr:nvSpPr>
      <xdr:spPr>
        <a:xfrm>
          <a:off x="3746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60977</xdr:rowOff>
    </xdr:from>
    <xdr:ext cx="405111" cy="259045"/>
    <xdr:sp macro="" textlink="">
      <xdr:nvSpPr>
        <xdr:cNvPr id="65" name="n_1aveValue【図書館】&#10;有形固定資産減価償却率"/>
        <xdr:cNvSpPr txBox="1"/>
      </xdr:nvSpPr>
      <xdr:spPr>
        <a:xfrm>
          <a:off x="3582043"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168275</xdr:rowOff>
    </xdr:from>
    <xdr:to>
      <xdr:col>5</xdr:col>
      <xdr:colOff>409575</xdr:colOff>
      <xdr:row>39</xdr:row>
      <xdr:rowOff>98425</xdr:rowOff>
    </xdr:to>
    <xdr:sp macro="" textlink="">
      <xdr:nvSpPr>
        <xdr:cNvPr id="71" name="円/楕円 70"/>
        <xdr:cNvSpPr/>
      </xdr:nvSpPr>
      <xdr:spPr>
        <a:xfrm>
          <a:off x="3746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114952</xdr:rowOff>
    </xdr:from>
    <xdr:ext cx="405111" cy="259045"/>
    <xdr:sp macro="" textlink="">
      <xdr:nvSpPr>
        <xdr:cNvPr id="72" name="n_1mainValue【図書館】&#10;有形固定資産減価償却率"/>
        <xdr:cNvSpPr txBox="1"/>
      </xdr:nvSpPr>
      <xdr:spPr>
        <a:xfrm>
          <a:off x="3582043" y="6458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6" name="テキスト ボックス 8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8" name="テキスト ボックス 8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0" name="テキスト ボックス 8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40</xdr:row>
      <xdr:rowOff>99060</xdr:rowOff>
    </xdr:to>
    <xdr:cxnSp macro="">
      <xdr:nvCxnSpPr>
        <xdr:cNvPr id="94" name="直線コネクタ 93"/>
        <xdr:cNvCxnSpPr/>
      </xdr:nvCxnSpPr>
      <xdr:spPr>
        <a:xfrm flipV="1">
          <a:off x="10476865" y="56769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102887</xdr:rowOff>
    </xdr:from>
    <xdr:ext cx="469744" cy="259045"/>
    <xdr:sp macro="" textlink="">
      <xdr:nvSpPr>
        <xdr:cNvPr id="95" name="【図書館】&#10;一人当たり面積最小値テキスト"/>
        <xdr:cNvSpPr txBox="1"/>
      </xdr:nvSpPr>
      <xdr:spPr>
        <a:xfrm>
          <a:off x="105664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40</xdr:row>
      <xdr:rowOff>99060</xdr:rowOff>
    </xdr:from>
    <xdr:to>
      <xdr:col>15</xdr:col>
      <xdr:colOff>269875</xdr:colOff>
      <xdr:row>40</xdr:row>
      <xdr:rowOff>99060</xdr:rowOff>
    </xdr:to>
    <xdr:cxnSp macro="">
      <xdr:nvCxnSpPr>
        <xdr:cNvPr id="96" name="直線コネクタ 95"/>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97"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98" name="直線コネクタ 97"/>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118127</xdr:rowOff>
    </xdr:from>
    <xdr:ext cx="469744" cy="259045"/>
    <xdr:sp macro="" textlink="">
      <xdr:nvSpPr>
        <xdr:cNvPr id="99" name="【図書館】&#10;一人当たり面積平均値テキスト"/>
        <xdr:cNvSpPr txBox="1"/>
      </xdr:nvSpPr>
      <xdr:spPr>
        <a:xfrm>
          <a:off x="105664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0" name="フローチャート : 判断 99"/>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35</xdr:row>
      <xdr:rowOff>13970</xdr:rowOff>
    </xdr:from>
    <xdr:to>
      <xdr:col>14</xdr:col>
      <xdr:colOff>79375</xdr:colOff>
      <xdr:row>35</xdr:row>
      <xdr:rowOff>115570</xdr:rowOff>
    </xdr:to>
    <xdr:sp macro="" textlink="">
      <xdr:nvSpPr>
        <xdr:cNvPr id="101" name="フローチャート : 判断 100"/>
        <xdr:cNvSpPr/>
      </xdr:nvSpPr>
      <xdr:spPr>
        <a:xfrm>
          <a:off x="9588500" y="601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33</xdr:row>
      <xdr:rowOff>132097</xdr:rowOff>
    </xdr:from>
    <xdr:ext cx="469744" cy="259045"/>
    <xdr:sp macro="" textlink="">
      <xdr:nvSpPr>
        <xdr:cNvPr id="102" name="n_1aveValue【図書館】&#10;一人当たり面積"/>
        <xdr:cNvSpPr txBox="1"/>
      </xdr:nvSpPr>
      <xdr:spPr>
        <a:xfrm>
          <a:off x="9391727" y="57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139700</xdr:rowOff>
    </xdr:from>
    <xdr:to>
      <xdr:col>14</xdr:col>
      <xdr:colOff>79375</xdr:colOff>
      <xdr:row>37</xdr:row>
      <xdr:rowOff>69850</xdr:rowOff>
    </xdr:to>
    <xdr:sp macro="" textlink="">
      <xdr:nvSpPr>
        <xdr:cNvPr id="108" name="円/楕円 107"/>
        <xdr:cNvSpPr/>
      </xdr:nvSpPr>
      <xdr:spPr>
        <a:xfrm>
          <a:off x="9588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60977</xdr:rowOff>
    </xdr:from>
    <xdr:ext cx="469744" cy="259045"/>
    <xdr:sp macro="" textlink="">
      <xdr:nvSpPr>
        <xdr:cNvPr id="109" name="n_1mainValue【図書館】&#10;一人当たり面積"/>
        <xdr:cNvSpPr txBox="1"/>
      </xdr:nvSpPr>
      <xdr:spPr>
        <a:xfrm>
          <a:off x="93917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66294</xdr:rowOff>
    </xdr:from>
    <xdr:to>
      <xdr:col>6</xdr:col>
      <xdr:colOff>510540</xdr:colOff>
      <xdr:row>62</xdr:row>
      <xdr:rowOff>82296</xdr:rowOff>
    </xdr:to>
    <xdr:cxnSp macro="">
      <xdr:nvCxnSpPr>
        <xdr:cNvPr id="132" name="直線コネクタ 131"/>
        <xdr:cNvCxnSpPr/>
      </xdr:nvCxnSpPr>
      <xdr:spPr>
        <a:xfrm flipV="1">
          <a:off x="4634865" y="949604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86123</xdr:rowOff>
    </xdr:from>
    <xdr:ext cx="405111" cy="259045"/>
    <xdr:sp macro="" textlink="">
      <xdr:nvSpPr>
        <xdr:cNvPr id="133" name="【体育館・プール】&#10;有形固定資産減価償却率最小値テキスト"/>
        <xdr:cNvSpPr txBox="1"/>
      </xdr:nvSpPr>
      <xdr:spPr>
        <a:xfrm>
          <a:off x="4724400" y="1071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422275</xdr:colOff>
      <xdr:row>62</xdr:row>
      <xdr:rowOff>82296</xdr:rowOff>
    </xdr:from>
    <xdr:to>
      <xdr:col>6</xdr:col>
      <xdr:colOff>600075</xdr:colOff>
      <xdr:row>62</xdr:row>
      <xdr:rowOff>82296</xdr:rowOff>
    </xdr:to>
    <xdr:cxnSp macro="">
      <xdr:nvCxnSpPr>
        <xdr:cNvPr id="134" name="直線コネクタ 133"/>
        <xdr:cNvCxnSpPr/>
      </xdr:nvCxnSpPr>
      <xdr:spPr>
        <a:xfrm>
          <a:off x="4546600" y="1071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12971</xdr:rowOff>
    </xdr:from>
    <xdr:ext cx="405111" cy="259045"/>
    <xdr:sp macro="" textlink="">
      <xdr:nvSpPr>
        <xdr:cNvPr id="135" name="【体育館・プール】&#10;有形固定資産減価償却率最大値テキスト"/>
        <xdr:cNvSpPr txBox="1"/>
      </xdr:nvSpPr>
      <xdr:spPr>
        <a:xfrm>
          <a:off x="4724400" y="927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55</xdr:row>
      <xdr:rowOff>66294</xdr:rowOff>
    </xdr:from>
    <xdr:to>
      <xdr:col>6</xdr:col>
      <xdr:colOff>600075</xdr:colOff>
      <xdr:row>55</xdr:row>
      <xdr:rowOff>66294</xdr:rowOff>
    </xdr:to>
    <xdr:cxnSp macro="">
      <xdr:nvCxnSpPr>
        <xdr:cNvPr id="136" name="直線コネクタ 135"/>
        <xdr:cNvCxnSpPr/>
      </xdr:nvCxnSpPr>
      <xdr:spPr>
        <a:xfrm>
          <a:off x="4546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28211</xdr:rowOff>
    </xdr:from>
    <xdr:ext cx="405111" cy="259045"/>
    <xdr:sp macro="" textlink="">
      <xdr:nvSpPr>
        <xdr:cNvPr id="137" name="【体育館・プール】&#10;有形固定資産減価償却率平均値テキスト"/>
        <xdr:cNvSpPr txBox="1"/>
      </xdr:nvSpPr>
      <xdr:spPr>
        <a:xfrm>
          <a:off x="4724400" y="101437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49784</xdr:rowOff>
    </xdr:from>
    <xdr:to>
      <xdr:col>6</xdr:col>
      <xdr:colOff>561975</xdr:colOff>
      <xdr:row>59</xdr:row>
      <xdr:rowOff>151384</xdr:rowOff>
    </xdr:to>
    <xdr:sp macro="" textlink="">
      <xdr:nvSpPr>
        <xdr:cNvPr id="138" name="フローチャート : 判断 137"/>
        <xdr:cNvSpPr/>
      </xdr:nvSpPr>
      <xdr:spPr>
        <a:xfrm>
          <a:off x="45847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93218</xdr:rowOff>
    </xdr:from>
    <xdr:to>
      <xdr:col>5</xdr:col>
      <xdr:colOff>409575</xdr:colOff>
      <xdr:row>59</xdr:row>
      <xdr:rowOff>23368</xdr:rowOff>
    </xdr:to>
    <xdr:sp macro="" textlink="">
      <xdr:nvSpPr>
        <xdr:cNvPr id="139" name="フローチャート : 判断 138"/>
        <xdr:cNvSpPr/>
      </xdr:nvSpPr>
      <xdr:spPr>
        <a:xfrm>
          <a:off x="3746500" y="1003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14495</xdr:rowOff>
    </xdr:from>
    <xdr:ext cx="405111" cy="259045"/>
    <xdr:sp macro="" textlink="">
      <xdr:nvSpPr>
        <xdr:cNvPr id="140" name="n_1aveValue【体育館・プール】&#10;有形固定資産減価償却率"/>
        <xdr:cNvSpPr txBox="1"/>
      </xdr:nvSpPr>
      <xdr:spPr>
        <a:xfrm>
          <a:off x="3582043" y="1013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70358</xdr:rowOff>
    </xdr:from>
    <xdr:to>
      <xdr:col>5</xdr:col>
      <xdr:colOff>409575</xdr:colOff>
      <xdr:row>59</xdr:row>
      <xdr:rowOff>508</xdr:rowOff>
    </xdr:to>
    <xdr:sp macro="" textlink="">
      <xdr:nvSpPr>
        <xdr:cNvPr id="146" name="円/楕円 145"/>
        <xdr:cNvSpPr/>
      </xdr:nvSpPr>
      <xdr:spPr>
        <a:xfrm>
          <a:off x="3746500" y="1001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17035</xdr:rowOff>
    </xdr:from>
    <xdr:ext cx="405111" cy="259045"/>
    <xdr:sp macro="" textlink="">
      <xdr:nvSpPr>
        <xdr:cNvPr id="147" name="n_1mainValue【体育館・プール】&#10;有形固定資産減価償却率"/>
        <xdr:cNvSpPr txBox="1"/>
      </xdr:nvSpPr>
      <xdr:spPr>
        <a:xfrm>
          <a:off x="3582043"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8" name="直線コネクタ 15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59" name="テキスト ボックス 15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1" name="テキスト ボックス 16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3" name="テキスト ボックス 16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5" name="テキスト ボックス 16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7" name="テキスト ボックス 16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34290</xdr:rowOff>
    </xdr:from>
    <xdr:to>
      <xdr:col>15</xdr:col>
      <xdr:colOff>180340</xdr:colOff>
      <xdr:row>62</xdr:row>
      <xdr:rowOff>68580</xdr:rowOff>
    </xdr:to>
    <xdr:cxnSp macro="">
      <xdr:nvCxnSpPr>
        <xdr:cNvPr id="169" name="直線コネクタ 168"/>
        <xdr:cNvCxnSpPr/>
      </xdr:nvCxnSpPr>
      <xdr:spPr>
        <a:xfrm flipV="1">
          <a:off x="10476865" y="94640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72407</xdr:rowOff>
    </xdr:from>
    <xdr:ext cx="469744" cy="259045"/>
    <xdr:sp macro="" textlink="">
      <xdr:nvSpPr>
        <xdr:cNvPr id="170" name="【体育館・プール】&#10;一人当たり面積最小値テキスト"/>
        <xdr:cNvSpPr txBox="1"/>
      </xdr:nvSpPr>
      <xdr:spPr>
        <a:xfrm>
          <a:off x="10566400"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15</xdr:col>
      <xdr:colOff>92075</xdr:colOff>
      <xdr:row>62</xdr:row>
      <xdr:rowOff>68580</xdr:rowOff>
    </xdr:from>
    <xdr:to>
      <xdr:col>15</xdr:col>
      <xdr:colOff>269875</xdr:colOff>
      <xdr:row>62</xdr:row>
      <xdr:rowOff>68580</xdr:rowOff>
    </xdr:to>
    <xdr:cxnSp macro="">
      <xdr:nvCxnSpPr>
        <xdr:cNvPr id="171" name="直線コネクタ 170"/>
        <xdr:cNvCxnSpPr/>
      </xdr:nvCxnSpPr>
      <xdr:spPr>
        <a:xfrm>
          <a:off x="10388600" y="106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152417</xdr:rowOff>
    </xdr:from>
    <xdr:ext cx="469744" cy="259045"/>
    <xdr:sp macro="" textlink="">
      <xdr:nvSpPr>
        <xdr:cNvPr id="172" name="【体育館・プール】&#10;一人当たり面積最大値テキスト"/>
        <xdr:cNvSpPr txBox="1"/>
      </xdr:nvSpPr>
      <xdr:spPr>
        <a:xfrm>
          <a:off x="10566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55</xdr:row>
      <xdr:rowOff>34290</xdr:rowOff>
    </xdr:from>
    <xdr:to>
      <xdr:col>15</xdr:col>
      <xdr:colOff>269875</xdr:colOff>
      <xdr:row>55</xdr:row>
      <xdr:rowOff>34290</xdr:rowOff>
    </xdr:to>
    <xdr:cxnSp macro="">
      <xdr:nvCxnSpPr>
        <xdr:cNvPr id="173" name="直線コネクタ 172"/>
        <xdr:cNvCxnSpPr/>
      </xdr:nvCxnSpPr>
      <xdr:spPr>
        <a:xfrm>
          <a:off x="10388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124223</xdr:rowOff>
    </xdr:from>
    <xdr:ext cx="469744" cy="259045"/>
    <xdr:sp macro="" textlink="">
      <xdr:nvSpPr>
        <xdr:cNvPr id="174" name="【体育館・プール】&#10;一人当たり面積平均値テキスト"/>
        <xdr:cNvSpPr txBox="1"/>
      </xdr:nvSpPr>
      <xdr:spPr>
        <a:xfrm>
          <a:off x="10566400" y="100683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145796</xdr:rowOff>
    </xdr:from>
    <xdr:to>
      <xdr:col>15</xdr:col>
      <xdr:colOff>231775</xdr:colOff>
      <xdr:row>59</xdr:row>
      <xdr:rowOff>75946</xdr:rowOff>
    </xdr:to>
    <xdr:sp macro="" textlink="">
      <xdr:nvSpPr>
        <xdr:cNvPr id="175" name="フローチャート : 判断 174"/>
        <xdr:cNvSpPr/>
      </xdr:nvSpPr>
      <xdr:spPr>
        <a:xfrm>
          <a:off x="104267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141224</xdr:rowOff>
    </xdr:from>
    <xdr:to>
      <xdr:col>14</xdr:col>
      <xdr:colOff>79375</xdr:colOff>
      <xdr:row>59</xdr:row>
      <xdr:rowOff>71374</xdr:rowOff>
    </xdr:to>
    <xdr:sp macro="" textlink="">
      <xdr:nvSpPr>
        <xdr:cNvPr id="176" name="フローチャート : 判断 175"/>
        <xdr:cNvSpPr/>
      </xdr:nvSpPr>
      <xdr:spPr>
        <a:xfrm>
          <a:off x="9588500" y="1008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62501</xdr:rowOff>
    </xdr:from>
    <xdr:ext cx="469744" cy="259045"/>
    <xdr:sp macro="" textlink="">
      <xdr:nvSpPr>
        <xdr:cNvPr id="177" name="n_1aveValue【体育館・プール】&#10;一人当たり面積"/>
        <xdr:cNvSpPr txBox="1"/>
      </xdr:nvSpPr>
      <xdr:spPr>
        <a:xfrm>
          <a:off x="9391727" y="1017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77216</xdr:rowOff>
    </xdr:from>
    <xdr:to>
      <xdr:col>14</xdr:col>
      <xdr:colOff>79375</xdr:colOff>
      <xdr:row>57</xdr:row>
      <xdr:rowOff>7366</xdr:rowOff>
    </xdr:to>
    <xdr:sp macro="" textlink="">
      <xdr:nvSpPr>
        <xdr:cNvPr id="183" name="円/楕円 182"/>
        <xdr:cNvSpPr/>
      </xdr:nvSpPr>
      <xdr:spPr>
        <a:xfrm>
          <a:off x="9588500" y="967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55</xdr:row>
      <xdr:rowOff>23893</xdr:rowOff>
    </xdr:from>
    <xdr:ext cx="469744" cy="259045"/>
    <xdr:sp macro="" textlink="">
      <xdr:nvSpPr>
        <xdr:cNvPr id="184" name="n_1mainValue【体育館・プール】&#10;一人当たり面積"/>
        <xdr:cNvSpPr txBox="1"/>
      </xdr:nvSpPr>
      <xdr:spPr>
        <a:xfrm>
          <a:off x="9391727" y="945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5" name="テキスト ボックス 19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3" name="テキスト ボックス 20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86106</xdr:rowOff>
    </xdr:from>
    <xdr:to>
      <xdr:col>6</xdr:col>
      <xdr:colOff>510540</xdr:colOff>
      <xdr:row>84</xdr:row>
      <xdr:rowOff>76963</xdr:rowOff>
    </xdr:to>
    <xdr:cxnSp macro="">
      <xdr:nvCxnSpPr>
        <xdr:cNvPr id="207" name="直線コネクタ 206"/>
        <xdr:cNvCxnSpPr/>
      </xdr:nvCxnSpPr>
      <xdr:spPr>
        <a:xfrm flipV="1">
          <a:off x="4634865" y="13287756"/>
          <a:ext cx="0" cy="1191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80790</xdr:rowOff>
    </xdr:from>
    <xdr:ext cx="405111" cy="259045"/>
    <xdr:sp macro="" textlink="">
      <xdr:nvSpPr>
        <xdr:cNvPr id="208" name="【福祉施設】&#10;有形固定資産減価償却率最小値テキスト"/>
        <xdr:cNvSpPr txBox="1"/>
      </xdr:nvSpPr>
      <xdr:spPr>
        <a:xfrm>
          <a:off x="4724400" y="14482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6</xdr:col>
      <xdr:colOff>422275</xdr:colOff>
      <xdr:row>84</xdr:row>
      <xdr:rowOff>76963</xdr:rowOff>
    </xdr:from>
    <xdr:to>
      <xdr:col>6</xdr:col>
      <xdr:colOff>600075</xdr:colOff>
      <xdr:row>84</xdr:row>
      <xdr:rowOff>76963</xdr:rowOff>
    </xdr:to>
    <xdr:cxnSp macro="">
      <xdr:nvCxnSpPr>
        <xdr:cNvPr id="209" name="直線コネクタ 208"/>
        <xdr:cNvCxnSpPr/>
      </xdr:nvCxnSpPr>
      <xdr:spPr>
        <a:xfrm>
          <a:off x="4546600" y="1447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32783</xdr:rowOff>
    </xdr:from>
    <xdr:ext cx="405111" cy="259045"/>
    <xdr:sp macro="" textlink="">
      <xdr:nvSpPr>
        <xdr:cNvPr id="210" name="【福祉施設】&#10;有形固定資産減価償却率最大値テキスト"/>
        <xdr:cNvSpPr txBox="1"/>
      </xdr:nvSpPr>
      <xdr:spPr>
        <a:xfrm>
          <a:off x="4724400" y="1306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77</xdr:row>
      <xdr:rowOff>86106</xdr:rowOff>
    </xdr:from>
    <xdr:to>
      <xdr:col>6</xdr:col>
      <xdr:colOff>600075</xdr:colOff>
      <xdr:row>77</xdr:row>
      <xdr:rowOff>86106</xdr:rowOff>
    </xdr:to>
    <xdr:cxnSp macro="">
      <xdr:nvCxnSpPr>
        <xdr:cNvPr id="211" name="直線コネクタ 210"/>
        <xdr:cNvCxnSpPr/>
      </xdr:nvCxnSpPr>
      <xdr:spPr>
        <a:xfrm>
          <a:off x="4546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50309</xdr:rowOff>
    </xdr:from>
    <xdr:ext cx="405111" cy="259045"/>
    <xdr:sp macro="" textlink="">
      <xdr:nvSpPr>
        <xdr:cNvPr id="212" name="【福祉施設】&#10;有形固定資産減価償却率平均値テキスト"/>
        <xdr:cNvSpPr txBox="1"/>
      </xdr:nvSpPr>
      <xdr:spPr>
        <a:xfrm>
          <a:off x="4724400" y="14109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71882</xdr:rowOff>
    </xdr:from>
    <xdr:to>
      <xdr:col>6</xdr:col>
      <xdr:colOff>561975</xdr:colOff>
      <xdr:row>83</xdr:row>
      <xdr:rowOff>2032</xdr:rowOff>
    </xdr:to>
    <xdr:sp macro="" textlink="">
      <xdr:nvSpPr>
        <xdr:cNvPr id="213" name="フローチャート : 判断 212"/>
        <xdr:cNvSpPr/>
      </xdr:nvSpPr>
      <xdr:spPr>
        <a:xfrm>
          <a:off x="45847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149606</xdr:rowOff>
    </xdr:from>
    <xdr:to>
      <xdr:col>5</xdr:col>
      <xdr:colOff>409575</xdr:colOff>
      <xdr:row>82</xdr:row>
      <xdr:rowOff>79756</xdr:rowOff>
    </xdr:to>
    <xdr:sp macro="" textlink="">
      <xdr:nvSpPr>
        <xdr:cNvPr id="214" name="フローチャート : 判断 213"/>
        <xdr:cNvSpPr/>
      </xdr:nvSpPr>
      <xdr:spPr>
        <a:xfrm>
          <a:off x="3746500" y="1403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70883</xdr:rowOff>
    </xdr:from>
    <xdr:ext cx="405111" cy="259045"/>
    <xdr:sp macro="" textlink="">
      <xdr:nvSpPr>
        <xdr:cNvPr id="215" name="n_1aveValue【福祉施設】&#10;有形固定資産減価償却率"/>
        <xdr:cNvSpPr txBox="1"/>
      </xdr:nvSpPr>
      <xdr:spPr>
        <a:xfrm>
          <a:off x="3582043" y="1412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133604</xdr:rowOff>
    </xdr:from>
    <xdr:to>
      <xdr:col>5</xdr:col>
      <xdr:colOff>409575</xdr:colOff>
      <xdr:row>81</xdr:row>
      <xdr:rowOff>63754</xdr:rowOff>
    </xdr:to>
    <xdr:sp macro="" textlink="">
      <xdr:nvSpPr>
        <xdr:cNvPr id="221" name="円/楕円 220"/>
        <xdr:cNvSpPr/>
      </xdr:nvSpPr>
      <xdr:spPr>
        <a:xfrm>
          <a:off x="3746500" y="1384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80281</xdr:rowOff>
    </xdr:from>
    <xdr:ext cx="405111" cy="259045"/>
    <xdr:sp macro="" textlink="">
      <xdr:nvSpPr>
        <xdr:cNvPr id="222" name="n_1mainValue【福祉施設】&#10;有形固定資産減価償却率"/>
        <xdr:cNvSpPr txBox="1"/>
      </xdr:nvSpPr>
      <xdr:spPr>
        <a:xfrm>
          <a:off x="3582043" y="1362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3" name="直線コネクタ 2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4" name="テキスト ボックス 2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5" name="直線コネクタ 2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6" name="テキスト ボックス 2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7" name="直線コネクタ 2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8" name="テキスト ボックス 2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9" name="直線コネクタ 2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0" name="テキスト ボックス 2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1" name="直線コネクタ 2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2" name="テキスト ボックス 2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26670</xdr:rowOff>
    </xdr:from>
    <xdr:to>
      <xdr:col>15</xdr:col>
      <xdr:colOff>180340</xdr:colOff>
      <xdr:row>85</xdr:row>
      <xdr:rowOff>118111</xdr:rowOff>
    </xdr:to>
    <xdr:cxnSp macro="">
      <xdr:nvCxnSpPr>
        <xdr:cNvPr id="246" name="直線コネクタ 245"/>
        <xdr:cNvCxnSpPr/>
      </xdr:nvCxnSpPr>
      <xdr:spPr>
        <a:xfrm flipV="1">
          <a:off x="10476865" y="13228320"/>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121938</xdr:rowOff>
    </xdr:from>
    <xdr:ext cx="469744" cy="259045"/>
    <xdr:sp macro="" textlink="">
      <xdr:nvSpPr>
        <xdr:cNvPr id="247" name="【福祉施設】&#10;一人当たり面積最小値テキスト"/>
        <xdr:cNvSpPr txBox="1"/>
      </xdr:nvSpPr>
      <xdr:spPr>
        <a:xfrm>
          <a:off x="10566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15</xdr:col>
      <xdr:colOff>92075</xdr:colOff>
      <xdr:row>85</xdr:row>
      <xdr:rowOff>118111</xdr:rowOff>
    </xdr:from>
    <xdr:to>
      <xdr:col>15</xdr:col>
      <xdr:colOff>269875</xdr:colOff>
      <xdr:row>85</xdr:row>
      <xdr:rowOff>118111</xdr:rowOff>
    </xdr:to>
    <xdr:cxnSp macro="">
      <xdr:nvCxnSpPr>
        <xdr:cNvPr id="248" name="直線コネクタ 247"/>
        <xdr:cNvCxnSpPr/>
      </xdr:nvCxnSpPr>
      <xdr:spPr>
        <a:xfrm>
          <a:off x="10388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144797</xdr:rowOff>
    </xdr:from>
    <xdr:ext cx="469744" cy="259045"/>
    <xdr:sp macro="" textlink="">
      <xdr:nvSpPr>
        <xdr:cNvPr id="249" name="【福祉施設】&#10;一人当たり面積最大値テキスト"/>
        <xdr:cNvSpPr txBox="1"/>
      </xdr:nvSpPr>
      <xdr:spPr>
        <a:xfrm>
          <a:off x="105664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0.214</a:t>
          </a:r>
          <a:endParaRPr kumimoji="1" lang="ja-JP" altLang="en-US" sz="1000" b="1">
            <a:latin typeface="ＭＳ Ｐゴシック"/>
          </a:endParaRPr>
        </a:p>
      </xdr:txBody>
    </xdr:sp>
    <xdr:clientData/>
  </xdr:oneCellAnchor>
  <xdr:twoCellAnchor>
    <xdr:from>
      <xdr:col>15</xdr:col>
      <xdr:colOff>92075</xdr:colOff>
      <xdr:row>77</xdr:row>
      <xdr:rowOff>26670</xdr:rowOff>
    </xdr:from>
    <xdr:to>
      <xdr:col>15</xdr:col>
      <xdr:colOff>269875</xdr:colOff>
      <xdr:row>77</xdr:row>
      <xdr:rowOff>26670</xdr:rowOff>
    </xdr:to>
    <xdr:cxnSp macro="">
      <xdr:nvCxnSpPr>
        <xdr:cNvPr id="250" name="直線コネクタ 249"/>
        <xdr:cNvCxnSpPr/>
      </xdr:nvCxnSpPr>
      <xdr:spPr>
        <a:xfrm>
          <a:off x="10388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7638</xdr:rowOff>
    </xdr:from>
    <xdr:ext cx="469744" cy="259045"/>
    <xdr:sp macro="" textlink="">
      <xdr:nvSpPr>
        <xdr:cNvPr id="251" name="【福祉施設】&#10;一人当たり面積平均値テキスト"/>
        <xdr:cNvSpPr txBox="1"/>
      </xdr:nvSpPr>
      <xdr:spPr>
        <a:xfrm>
          <a:off x="10566400" y="13895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0.117</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29211</xdr:rowOff>
    </xdr:from>
    <xdr:to>
      <xdr:col>15</xdr:col>
      <xdr:colOff>231775</xdr:colOff>
      <xdr:row>81</xdr:row>
      <xdr:rowOff>130811</xdr:rowOff>
    </xdr:to>
    <xdr:sp macro="" textlink="">
      <xdr:nvSpPr>
        <xdr:cNvPr id="252" name="フローチャート : 判断 251"/>
        <xdr:cNvSpPr/>
      </xdr:nvSpPr>
      <xdr:spPr>
        <a:xfrm>
          <a:off x="10426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139700</xdr:rowOff>
    </xdr:from>
    <xdr:to>
      <xdr:col>14</xdr:col>
      <xdr:colOff>79375</xdr:colOff>
      <xdr:row>83</xdr:row>
      <xdr:rowOff>69850</xdr:rowOff>
    </xdr:to>
    <xdr:sp macro="" textlink="">
      <xdr:nvSpPr>
        <xdr:cNvPr id="253" name="フローチャート : 判断 252"/>
        <xdr:cNvSpPr/>
      </xdr:nvSpPr>
      <xdr:spPr>
        <a:xfrm>
          <a:off x="9588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60977</xdr:rowOff>
    </xdr:from>
    <xdr:ext cx="469744" cy="259045"/>
    <xdr:sp macro="" textlink="">
      <xdr:nvSpPr>
        <xdr:cNvPr id="254" name="n_1aveValue【福祉施設】&#10;一人当たり面積"/>
        <xdr:cNvSpPr txBox="1"/>
      </xdr:nvSpPr>
      <xdr:spPr>
        <a:xfrm>
          <a:off x="9391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5" name="テキスト ボックス 2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6" name="テキスト ボックス 2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7" name="テキスト ボックス 2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8" name="テキスト ボックス 2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9" name="テキスト ボックス 2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17780</xdr:rowOff>
    </xdr:from>
    <xdr:to>
      <xdr:col>14</xdr:col>
      <xdr:colOff>79375</xdr:colOff>
      <xdr:row>82</xdr:row>
      <xdr:rowOff>119380</xdr:rowOff>
    </xdr:to>
    <xdr:sp macro="" textlink="">
      <xdr:nvSpPr>
        <xdr:cNvPr id="260" name="円/楕円 259"/>
        <xdr:cNvSpPr/>
      </xdr:nvSpPr>
      <xdr:spPr>
        <a:xfrm>
          <a:off x="9588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135907</xdr:rowOff>
    </xdr:from>
    <xdr:ext cx="469744" cy="259045"/>
    <xdr:sp macro="" textlink="">
      <xdr:nvSpPr>
        <xdr:cNvPr id="261" name="n_1mainValue【福祉施設】&#10;一人当たり面積"/>
        <xdr:cNvSpPr txBox="1"/>
      </xdr:nvSpPr>
      <xdr:spPr>
        <a:xfrm>
          <a:off x="939172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9" name="正方形/長方形 2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0" name="テキスト ボックス 2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1" name="直線コネクタ 2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2" name="テキスト ボックス 27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3" name="直線コネクタ 272"/>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74" name="テキスト ボックス 273"/>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5" name="直線コネクタ 274"/>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6" name="テキスト ボックス 275"/>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7" name="直線コネクタ 276"/>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78" name="テキスト ボックス 277"/>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79" name="直線コネクタ 278"/>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0" name="テキスト ボックス 279"/>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1" name="直線コネクタ 28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2" name="テキスト ボックス 28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16763</xdr:rowOff>
    </xdr:from>
    <xdr:to>
      <xdr:col>6</xdr:col>
      <xdr:colOff>510540</xdr:colOff>
      <xdr:row>108</xdr:row>
      <xdr:rowOff>156211</xdr:rowOff>
    </xdr:to>
    <xdr:cxnSp macro="">
      <xdr:nvCxnSpPr>
        <xdr:cNvPr id="284" name="直線コネクタ 283"/>
        <xdr:cNvCxnSpPr/>
      </xdr:nvCxnSpPr>
      <xdr:spPr>
        <a:xfrm flipV="1">
          <a:off x="4634865" y="17161763"/>
          <a:ext cx="0" cy="1511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160038</xdr:rowOff>
    </xdr:from>
    <xdr:ext cx="405111" cy="259045"/>
    <xdr:sp macro="" textlink="">
      <xdr:nvSpPr>
        <xdr:cNvPr id="285" name="【市民会館】&#10;有形固定資産減価償却率最小値テキスト"/>
        <xdr:cNvSpPr txBox="1"/>
      </xdr:nvSpPr>
      <xdr:spPr>
        <a:xfrm>
          <a:off x="4724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422275</xdr:colOff>
      <xdr:row>108</xdr:row>
      <xdr:rowOff>156211</xdr:rowOff>
    </xdr:from>
    <xdr:to>
      <xdr:col>6</xdr:col>
      <xdr:colOff>600075</xdr:colOff>
      <xdr:row>108</xdr:row>
      <xdr:rowOff>156211</xdr:rowOff>
    </xdr:to>
    <xdr:cxnSp macro="">
      <xdr:nvCxnSpPr>
        <xdr:cNvPr id="286" name="直線コネクタ 285"/>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134890</xdr:rowOff>
    </xdr:from>
    <xdr:ext cx="405111" cy="259045"/>
    <xdr:sp macro="" textlink="">
      <xdr:nvSpPr>
        <xdr:cNvPr id="287" name="【市民会館】&#10;有形固定資産減価償却率最大値テキスト"/>
        <xdr:cNvSpPr txBox="1"/>
      </xdr:nvSpPr>
      <xdr:spPr>
        <a:xfrm>
          <a:off x="4724400" y="1693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6</xdr:col>
      <xdr:colOff>422275</xdr:colOff>
      <xdr:row>100</xdr:row>
      <xdr:rowOff>16763</xdr:rowOff>
    </xdr:from>
    <xdr:to>
      <xdr:col>6</xdr:col>
      <xdr:colOff>600075</xdr:colOff>
      <xdr:row>100</xdr:row>
      <xdr:rowOff>16763</xdr:rowOff>
    </xdr:to>
    <xdr:cxnSp macro="">
      <xdr:nvCxnSpPr>
        <xdr:cNvPr id="288" name="直線コネクタ 287"/>
        <xdr:cNvCxnSpPr/>
      </xdr:nvCxnSpPr>
      <xdr:spPr>
        <a:xfrm>
          <a:off x="4546600" y="17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44975</xdr:rowOff>
    </xdr:from>
    <xdr:ext cx="405111" cy="259045"/>
    <xdr:sp macro="" textlink="">
      <xdr:nvSpPr>
        <xdr:cNvPr id="289" name="【市民会館】&#10;有形固定資産減価償却率平均値テキスト"/>
        <xdr:cNvSpPr txBox="1"/>
      </xdr:nvSpPr>
      <xdr:spPr>
        <a:xfrm>
          <a:off x="4724400" y="17704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66548</xdr:rowOff>
    </xdr:from>
    <xdr:to>
      <xdr:col>6</xdr:col>
      <xdr:colOff>561975</xdr:colOff>
      <xdr:row>103</xdr:row>
      <xdr:rowOff>168148</xdr:rowOff>
    </xdr:to>
    <xdr:sp macro="" textlink="">
      <xdr:nvSpPr>
        <xdr:cNvPr id="290" name="フローチャート : 判断 289"/>
        <xdr:cNvSpPr/>
      </xdr:nvSpPr>
      <xdr:spPr>
        <a:xfrm>
          <a:off x="45847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11685</xdr:rowOff>
    </xdr:from>
    <xdr:to>
      <xdr:col>5</xdr:col>
      <xdr:colOff>409575</xdr:colOff>
      <xdr:row>104</xdr:row>
      <xdr:rowOff>113285</xdr:rowOff>
    </xdr:to>
    <xdr:sp macro="" textlink="">
      <xdr:nvSpPr>
        <xdr:cNvPr id="291" name="フローチャート : 判断 290"/>
        <xdr:cNvSpPr/>
      </xdr:nvSpPr>
      <xdr:spPr>
        <a:xfrm>
          <a:off x="37465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104412</xdr:rowOff>
    </xdr:from>
    <xdr:ext cx="405111" cy="259045"/>
    <xdr:sp macro="" textlink="">
      <xdr:nvSpPr>
        <xdr:cNvPr id="292" name="n_1aveValue【市民会館】&#10;有形固定資産減価償却率"/>
        <xdr:cNvSpPr txBox="1"/>
      </xdr:nvSpPr>
      <xdr:spPr>
        <a:xfrm>
          <a:off x="3582043" y="1793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3" name="テキスト ボックス 2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4" name="テキスト ボックス 2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5" name="テキスト ボックス 2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6" name="テキスト ボックス 2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7" name="テキスト ボックス 2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102</xdr:row>
      <xdr:rowOff>157987</xdr:rowOff>
    </xdr:from>
    <xdr:to>
      <xdr:col>5</xdr:col>
      <xdr:colOff>409575</xdr:colOff>
      <xdr:row>103</xdr:row>
      <xdr:rowOff>88137</xdr:rowOff>
    </xdr:to>
    <xdr:sp macro="" textlink="">
      <xdr:nvSpPr>
        <xdr:cNvPr id="298" name="円/楕円 297"/>
        <xdr:cNvSpPr/>
      </xdr:nvSpPr>
      <xdr:spPr>
        <a:xfrm>
          <a:off x="3746500" y="1764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101</xdr:row>
      <xdr:rowOff>104664</xdr:rowOff>
    </xdr:from>
    <xdr:ext cx="405111" cy="259045"/>
    <xdr:sp macro="" textlink="">
      <xdr:nvSpPr>
        <xdr:cNvPr id="299" name="n_1mainValue【市民会館】&#10;有形固定資産減価償却率"/>
        <xdr:cNvSpPr txBox="1"/>
      </xdr:nvSpPr>
      <xdr:spPr>
        <a:xfrm>
          <a:off x="3582043" y="1742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0" name="正方形/長方形 2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7" name="正方形/長方形 3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8" name="テキスト ボックス 3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9" name="直線コネクタ 3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10" name="テキスト ボックス 309"/>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11" name="直線コネクタ 31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2" name="テキスト ボックス 31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3" name="直線コネクタ 31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4" name="テキスト ボックス 31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5" name="直線コネクタ 31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6" name="テキスト ボックス 31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7" name="直線コネクタ 31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18" name="テキスト ボックス 31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9" name="直線コネクタ 31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0" name="テキスト ボックス 31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1" name="直線コネクタ 3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2" name="テキスト ボックス 32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152400</xdr:rowOff>
    </xdr:from>
    <xdr:to>
      <xdr:col>15</xdr:col>
      <xdr:colOff>180340</xdr:colOff>
      <xdr:row>108</xdr:row>
      <xdr:rowOff>7620</xdr:rowOff>
    </xdr:to>
    <xdr:cxnSp macro="">
      <xdr:nvCxnSpPr>
        <xdr:cNvPr id="324" name="直線コネクタ 323"/>
        <xdr:cNvCxnSpPr/>
      </xdr:nvCxnSpPr>
      <xdr:spPr>
        <a:xfrm flipV="1">
          <a:off x="10476865" y="172974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325"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326" name="直線コネクタ 325"/>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99077</xdr:rowOff>
    </xdr:from>
    <xdr:ext cx="469744" cy="259045"/>
    <xdr:sp macro="" textlink="">
      <xdr:nvSpPr>
        <xdr:cNvPr id="327" name="【市民会館】&#10;一人当たり面積最大値テキスト"/>
        <xdr:cNvSpPr txBox="1"/>
      </xdr:nvSpPr>
      <xdr:spPr>
        <a:xfrm>
          <a:off x="105664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0.230</a:t>
          </a:r>
          <a:endParaRPr kumimoji="1" lang="ja-JP" altLang="en-US" sz="1000" b="1">
            <a:latin typeface="ＭＳ Ｐゴシック"/>
          </a:endParaRPr>
        </a:p>
      </xdr:txBody>
    </xdr:sp>
    <xdr:clientData/>
  </xdr:oneCellAnchor>
  <xdr:twoCellAnchor>
    <xdr:from>
      <xdr:col>15</xdr:col>
      <xdr:colOff>92075</xdr:colOff>
      <xdr:row>100</xdr:row>
      <xdr:rowOff>152400</xdr:rowOff>
    </xdr:from>
    <xdr:to>
      <xdr:col>15</xdr:col>
      <xdr:colOff>269875</xdr:colOff>
      <xdr:row>100</xdr:row>
      <xdr:rowOff>152400</xdr:rowOff>
    </xdr:to>
    <xdr:cxnSp macro="">
      <xdr:nvCxnSpPr>
        <xdr:cNvPr id="328" name="直線コネクタ 327"/>
        <xdr:cNvCxnSpPr/>
      </xdr:nvCxnSpPr>
      <xdr:spPr>
        <a:xfrm>
          <a:off x="10388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76216</xdr:rowOff>
    </xdr:from>
    <xdr:ext cx="469744" cy="259045"/>
    <xdr:sp macro="" textlink="">
      <xdr:nvSpPr>
        <xdr:cNvPr id="329" name="【市民会館】&#10;一人当たり面積平均値テキスト"/>
        <xdr:cNvSpPr txBox="1"/>
      </xdr:nvSpPr>
      <xdr:spPr>
        <a:xfrm>
          <a:off x="10566400" y="18078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97789</xdr:rowOff>
    </xdr:from>
    <xdr:to>
      <xdr:col>15</xdr:col>
      <xdr:colOff>231775</xdr:colOff>
      <xdr:row>106</xdr:row>
      <xdr:rowOff>27939</xdr:rowOff>
    </xdr:to>
    <xdr:sp macro="" textlink="">
      <xdr:nvSpPr>
        <xdr:cNvPr id="330" name="フローチャート : 判断 329"/>
        <xdr:cNvSpPr/>
      </xdr:nvSpPr>
      <xdr:spPr>
        <a:xfrm>
          <a:off x="104267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139700</xdr:rowOff>
    </xdr:from>
    <xdr:to>
      <xdr:col>14</xdr:col>
      <xdr:colOff>79375</xdr:colOff>
      <xdr:row>105</xdr:row>
      <xdr:rowOff>69850</xdr:rowOff>
    </xdr:to>
    <xdr:sp macro="" textlink="">
      <xdr:nvSpPr>
        <xdr:cNvPr id="331" name="フローチャート : 判断 330"/>
        <xdr:cNvSpPr/>
      </xdr:nvSpPr>
      <xdr:spPr>
        <a:xfrm>
          <a:off x="9588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86377</xdr:rowOff>
    </xdr:from>
    <xdr:ext cx="469744" cy="259045"/>
    <xdr:sp macro="" textlink="">
      <xdr:nvSpPr>
        <xdr:cNvPr id="332" name="n_1aveValue【市民会館】&#10;一人当たり面積"/>
        <xdr:cNvSpPr txBox="1"/>
      </xdr:nvSpPr>
      <xdr:spPr>
        <a:xfrm>
          <a:off x="93917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3" name="テキスト ボックス 3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4" name="テキスト ボックス 3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5" name="テキスト ボックス 3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6" name="テキスト ボックス 3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7" name="テキスト ボックス 3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105</xdr:row>
      <xdr:rowOff>21589</xdr:rowOff>
    </xdr:from>
    <xdr:to>
      <xdr:col>14</xdr:col>
      <xdr:colOff>79375</xdr:colOff>
      <xdr:row>105</xdr:row>
      <xdr:rowOff>123189</xdr:rowOff>
    </xdr:to>
    <xdr:sp macro="" textlink="">
      <xdr:nvSpPr>
        <xdr:cNvPr id="338" name="円/楕円 337"/>
        <xdr:cNvSpPr/>
      </xdr:nvSpPr>
      <xdr:spPr>
        <a:xfrm>
          <a:off x="9588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114316</xdr:rowOff>
    </xdr:from>
    <xdr:ext cx="469744" cy="259045"/>
    <xdr:sp macro="" textlink="">
      <xdr:nvSpPr>
        <xdr:cNvPr id="339" name="n_1mainValue【市民会館】&#10;一人当たり面積"/>
        <xdr:cNvSpPr txBox="1"/>
      </xdr:nvSpPr>
      <xdr:spPr>
        <a:xfrm>
          <a:off x="93917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0" name="正方形/長方形 3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1" name="正方形/長方形 3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2" name="正方形/長方形 3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3" name="正方形/長方形 3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4" name="正方形/長方形 3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5" name="正方形/長方形 3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6" name="正方形/長方形 3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7" name="正方形/長方形 34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8" name="テキスト ボックス 34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9" name="直線コネクタ 34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0" name="テキスト ボックス 34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1" name="直線コネクタ 35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52" name="テキスト ボックス 35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53" name="直線コネクタ 35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4" name="テキスト ボックス 35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55" name="直線コネクタ 35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6" name="テキスト ボックス 35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7" name="直線コネクタ 35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58" name="テキスト ボックス 35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59" name="直線コネクタ 35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60" name="テキスト ボックス 35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1" name="直線コネクタ 36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2" name="テキスト ボックス 36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95250</xdr:rowOff>
    </xdr:from>
    <xdr:to>
      <xdr:col>23</xdr:col>
      <xdr:colOff>516889</xdr:colOff>
      <xdr:row>40</xdr:row>
      <xdr:rowOff>41910</xdr:rowOff>
    </xdr:to>
    <xdr:cxnSp macro="">
      <xdr:nvCxnSpPr>
        <xdr:cNvPr id="364" name="直線コネクタ 363"/>
        <xdr:cNvCxnSpPr/>
      </xdr:nvCxnSpPr>
      <xdr:spPr>
        <a:xfrm flipV="1">
          <a:off x="16318864" y="575310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45737</xdr:rowOff>
    </xdr:from>
    <xdr:ext cx="405111" cy="259045"/>
    <xdr:sp macro="" textlink="">
      <xdr:nvSpPr>
        <xdr:cNvPr id="365" name="【一般廃棄物処理施設】&#10;有形固定資産減価償却率最小値テキスト"/>
        <xdr:cNvSpPr txBox="1"/>
      </xdr:nvSpPr>
      <xdr:spPr>
        <a:xfrm>
          <a:off x="16408400" y="690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40</xdr:row>
      <xdr:rowOff>41910</xdr:rowOff>
    </xdr:from>
    <xdr:to>
      <xdr:col>23</xdr:col>
      <xdr:colOff>606425</xdr:colOff>
      <xdr:row>40</xdr:row>
      <xdr:rowOff>41910</xdr:rowOff>
    </xdr:to>
    <xdr:cxnSp macro="">
      <xdr:nvCxnSpPr>
        <xdr:cNvPr id="366" name="直線コネクタ 365"/>
        <xdr:cNvCxnSpPr/>
      </xdr:nvCxnSpPr>
      <xdr:spPr>
        <a:xfrm>
          <a:off x="16230600" y="689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41927</xdr:rowOff>
    </xdr:from>
    <xdr:ext cx="405111" cy="259045"/>
    <xdr:sp macro="" textlink="">
      <xdr:nvSpPr>
        <xdr:cNvPr id="367" name="【一般廃棄物処理施設】&#10;有形固定資産減価償却率最大値テキスト"/>
        <xdr:cNvSpPr txBox="1"/>
      </xdr:nvSpPr>
      <xdr:spPr>
        <a:xfrm>
          <a:off x="16408400" y="55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23</xdr:col>
      <xdr:colOff>428625</xdr:colOff>
      <xdr:row>33</xdr:row>
      <xdr:rowOff>95250</xdr:rowOff>
    </xdr:from>
    <xdr:to>
      <xdr:col>23</xdr:col>
      <xdr:colOff>606425</xdr:colOff>
      <xdr:row>33</xdr:row>
      <xdr:rowOff>95250</xdr:rowOff>
    </xdr:to>
    <xdr:cxnSp macro="">
      <xdr:nvCxnSpPr>
        <xdr:cNvPr id="368" name="直線コネクタ 367"/>
        <xdr:cNvCxnSpPr/>
      </xdr:nvCxnSpPr>
      <xdr:spPr>
        <a:xfrm>
          <a:off x="16230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72407</xdr:rowOff>
    </xdr:from>
    <xdr:ext cx="405111" cy="259045"/>
    <xdr:sp macro="" textlink="">
      <xdr:nvSpPr>
        <xdr:cNvPr id="369" name="【一般廃棄物処理施設】&#10;有形固定資産減価償却率平均値テキスト"/>
        <xdr:cNvSpPr txBox="1"/>
      </xdr:nvSpPr>
      <xdr:spPr>
        <a:xfrm>
          <a:off x="16408400" y="641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93980</xdr:rowOff>
    </xdr:from>
    <xdr:to>
      <xdr:col>23</xdr:col>
      <xdr:colOff>568325</xdr:colOff>
      <xdr:row>38</xdr:row>
      <xdr:rowOff>24130</xdr:rowOff>
    </xdr:to>
    <xdr:sp macro="" textlink="">
      <xdr:nvSpPr>
        <xdr:cNvPr id="370" name="フローチャート : 判断 369"/>
        <xdr:cNvSpPr/>
      </xdr:nvSpPr>
      <xdr:spPr>
        <a:xfrm>
          <a:off x="162687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95885</xdr:rowOff>
    </xdr:from>
    <xdr:to>
      <xdr:col>22</xdr:col>
      <xdr:colOff>415925</xdr:colOff>
      <xdr:row>38</xdr:row>
      <xdr:rowOff>26035</xdr:rowOff>
    </xdr:to>
    <xdr:sp macro="" textlink="">
      <xdr:nvSpPr>
        <xdr:cNvPr id="371" name="フローチャート : 判断 370"/>
        <xdr:cNvSpPr/>
      </xdr:nvSpPr>
      <xdr:spPr>
        <a:xfrm>
          <a:off x="154305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42562</xdr:rowOff>
    </xdr:from>
    <xdr:ext cx="405111" cy="259045"/>
    <xdr:sp macro="" textlink="">
      <xdr:nvSpPr>
        <xdr:cNvPr id="372" name="n_1aveValue【一般廃棄物処理施設】&#10;有形固定資産減価償却率"/>
        <xdr:cNvSpPr txBox="1"/>
      </xdr:nvSpPr>
      <xdr:spPr>
        <a:xfrm>
          <a:off x="15266043"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3" name="テキスト ボックス 37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4" name="テキスト ボックス 37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5" name="テキスト ボックス 37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6" name="テキスト ボックス 37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7" name="テキスト ボックス 37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145415</xdr:rowOff>
    </xdr:from>
    <xdr:to>
      <xdr:col>22</xdr:col>
      <xdr:colOff>415925</xdr:colOff>
      <xdr:row>41</xdr:row>
      <xdr:rowOff>75565</xdr:rowOff>
    </xdr:to>
    <xdr:sp macro="" textlink="">
      <xdr:nvSpPr>
        <xdr:cNvPr id="378" name="円/楕円 377"/>
        <xdr:cNvSpPr/>
      </xdr:nvSpPr>
      <xdr:spPr>
        <a:xfrm>
          <a:off x="154305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66692</xdr:rowOff>
    </xdr:from>
    <xdr:ext cx="405111" cy="259045"/>
    <xdr:sp macro="" textlink="">
      <xdr:nvSpPr>
        <xdr:cNvPr id="379" name="n_1mainValue【一般廃棄物処理施設】&#10;有形固定資産減価償却率"/>
        <xdr:cNvSpPr txBox="1"/>
      </xdr:nvSpPr>
      <xdr:spPr>
        <a:xfrm>
          <a:off x="15266043"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0" name="正方形/長方形 3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1" name="正方形/長方形 3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2" name="正方形/長方形 3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3" name="正方形/長方形 3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4" name="正方形/長方形 3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5" name="正方形/長方形 3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6" name="正方形/長方形 3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29,577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7" name="正方形/長方形 3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8" name="テキスト ボックス 3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9" name="直線コネクタ 3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0" name="直線コネクタ 38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91" name="テキスト ボックス 39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2" name="直線コネクタ 39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93" name="テキスト ボックス 39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4" name="直線コネクタ 39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95" name="テキスト ボックス 39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96" name="直線コネクタ 39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97" name="テキスト ボックス 39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98" name="直線コネクタ 39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99" name="テキスト ボックス 39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0" name="直線コネクタ 3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1" name="テキスト ボックス 40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100135</xdr:rowOff>
    </xdr:from>
    <xdr:to>
      <xdr:col>32</xdr:col>
      <xdr:colOff>186689</xdr:colOff>
      <xdr:row>42</xdr:row>
      <xdr:rowOff>17892</xdr:rowOff>
    </xdr:to>
    <xdr:cxnSp macro="">
      <xdr:nvCxnSpPr>
        <xdr:cNvPr id="403" name="直線コネクタ 402"/>
        <xdr:cNvCxnSpPr/>
      </xdr:nvCxnSpPr>
      <xdr:spPr>
        <a:xfrm flipV="1">
          <a:off x="22160864" y="5929435"/>
          <a:ext cx="0" cy="1289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21719</xdr:rowOff>
    </xdr:from>
    <xdr:ext cx="469744" cy="259045"/>
    <xdr:sp macro="" textlink="">
      <xdr:nvSpPr>
        <xdr:cNvPr id="404" name="【一般廃棄物処理施設】&#10;一人当たり有形固定資産（償却資産）額最小値テキスト"/>
        <xdr:cNvSpPr txBox="1"/>
      </xdr:nvSpPr>
      <xdr:spPr>
        <a:xfrm>
          <a:off x="22250400" y="72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2,652</a:t>
          </a:r>
          <a:endParaRPr kumimoji="1" lang="ja-JP" altLang="en-US" sz="1000" b="1">
            <a:latin typeface="ＭＳ Ｐゴシック"/>
          </a:endParaRPr>
        </a:p>
      </xdr:txBody>
    </xdr:sp>
    <xdr:clientData/>
  </xdr:oneCellAnchor>
  <xdr:twoCellAnchor>
    <xdr:from>
      <xdr:col>32</xdr:col>
      <xdr:colOff>98425</xdr:colOff>
      <xdr:row>42</xdr:row>
      <xdr:rowOff>17892</xdr:rowOff>
    </xdr:from>
    <xdr:to>
      <xdr:col>32</xdr:col>
      <xdr:colOff>276225</xdr:colOff>
      <xdr:row>42</xdr:row>
      <xdr:rowOff>17892</xdr:rowOff>
    </xdr:to>
    <xdr:cxnSp macro="">
      <xdr:nvCxnSpPr>
        <xdr:cNvPr id="405" name="直線コネクタ 404"/>
        <xdr:cNvCxnSpPr/>
      </xdr:nvCxnSpPr>
      <xdr:spPr>
        <a:xfrm>
          <a:off x="22072600" y="72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46812</xdr:rowOff>
    </xdr:from>
    <xdr:ext cx="599010" cy="259045"/>
    <xdr:sp macro="" textlink="">
      <xdr:nvSpPr>
        <xdr:cNvPr id="406" name="【一般廃棄物処理施設】&#10;一人当たり有形固定資産（償却資産）額最大値テキスト"/>
        <xdr:cNvSpPr txBox="1"/>
      </xdr:nvSpPr>
      <xdr:spPr>
        <a:xfrm>
          <a:off x="22250400" y="570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171,859</a:t>
          </a:r>
          <a:endParaRPr kumimoji="1" lang="ja-JP" altLang="en-US" sz="1000" b="1">
            <a:latin typeface="ＭＳ Ｐゴシック"/>
          </a:endParaRPr>
        </a:p>
      </xdr:txBody>
    </xdr:sp>
    <xdr:clientData/>
  </xdr:oneCellAnchor>
  <xdr:twoCellAnchor>
    <xdr:from>
      <xdr:col>32</xdr:col>
      <xdr:colOff>98425</xdr:colOff>
      <xdr:row>34</xdr:row>
      <xdr:rowOff>100135</xdr:rowOff>
    </xdr:from>
    <xdr:to>
      <xdr:col>32</xdr:col>
      <xdr:colOff>276225</xdr:colOff>
      <xdr:row>34</xdr:row>
      <xdr:rowOff>100135</xdr:rowOff>
    </xdr:to>
    <xdr:cxnSp macro="">
      <xdr:nvCxnSpPr>
        <xdr:cNvPr id="407" name="直線コネクタ 406"/>
        <xdr:cNvCxnSpPr/>
      </xdr:nvCxnSpPr>
      <xdr:spPr>
        <a:xfrm>
          <a:off x="22072600" y="59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1891</xdr:rowOff>
    </xdr:from>
    <xdr:ext cx="534377" cy="259045"/>
    <xdr:sp macro="" textlink="">
      <xdr:nvSpPr>
        <xdr:cNvPr id="408" name="【一般廃棄物処理施設】&#10;一人当たり有形固定資産（償却資産）額平均値テキスト"/>
        <xdr:cNvSpPr txBox="1"/>
      </xdr:nvSpPr>
      <xdr:spPr>
        <a:xfrm>
          <a:off x="22250400" y="6688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62,754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23464</xdr:rowOff>
    </xdr:from>
    <xdr:to>
      <xdr:col>32</xdr:col>
      <xdr:colOff>238125</xdr:colOff>
      <xdr:row>39</xdr:row>
      <xdr:rowOff>125064</xdr:rowOff>
    </xdr:to>
    <xdr:sp macro="" textlink="">
      <xdr:nvSpPr>
        <xdr:cNvPr id="409" name="フローチャート : 判断 408"/>
        <xdr:cNvSpPr/>
      </xdr:nvSpPr>
      <xdr:spPr>
        <a:xfrm>
          <a:off x="22110700" y="671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70351</xdr:rowOff>
    </xdr:from>
    <xdr:to>
      <xdr:col>31</xdr:col>
      <xdr:colOff>85725</xdr:colOff>
      <xdr:row>39</xdr:row>
      <xdr:rowOff>501</xdr:rowOff>
    </xdr:to>
    <xdr:sp macro="" textlink="">
      <xdr:nvSpPr>
        <xdr:cNvPr id="410" name="フローチャート : 判断 409"/>
        <xdr:cNvSpPr/>
      </xdr:nvSpPr>
      <xdr:spPr>
        <a:xfrm>
          <a:off x="21272500" y="6585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38</xdr:row>
      <xdr:rowOff>163078</xdr:rowOff>
    </xdr:from>
    <xdr:ext cx="534377" cy="259045"/>
    <xdr:sp macro="" textlink="">
      <xdr:nvSpPr>
        <xdr:cNvPr id="411" name="n_1aveValue【一般廃棄物処理施設】&#10;一人当たり有形固定資産（償却資産）額"/>
        <xdr:cNvSpPr txBox="1"/>
      </xdr:nvSpPr>
      <xdr:spPr>
        <a:xfrm>
          <a:off x="21043411" y="667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2" name="テキスト ボックス 4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3" name="テキスト ボックス 4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4" name="テキスト ボックス 4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5" name="テキスト ボックス 4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6" name="テキスト ボックス 4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166500</xdr:rowOff>
    </xdr:from>
    <xdr:to>
      <xdr:col>31</xdr:col>
      <xdr:colOff>85725</xdr:colOff>
      <xdr:row>34</xdr:row>
      <xdr:rowOff>96650</xdr:rowOff>
    </xdr:to>
    <xdr:sp macro="" textlink="">
      <xdr:nvSpPr>
        <xdr:cNvPr id="417" name="円/楕円 416"/>
        <xdr:cNvSpPr/>
      </xdr:nvSpPr>
      <xdr:spPr>
        <a:xfrm>
          <a:off x="21272500" y="582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32</xdr:row>
      <xdr:rowOff>113177</xdr:rowOff>
    </xdr:from>
    <xdr:ext cx="599010" cy="259045"/>
    <xdr:sp macro="" textlink="">
      <xdr:nvSpPr>
        <xdr:cNvPr id="418" name="n_1mainValue【一般廃棄物処理施設】&#10;一人当たり有形固定資産（償却資産）額"/>
        <xdr:cNvSpPr txBox="1"/>
      </xdr:nvSpPr>
      <xdr:spPr>
        <a:xfrm>
          <a:off x="21011094" y="5599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178,983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9" name="正方形/長方形 41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0" name="正方形/長方形 41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1" name="正方形/長方形 42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2" name="正方形/長方形 42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3" name="正方形/長方形 42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4" name="正方形/長方形 42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5" name="正方形/長方形 42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6" name="正方形/長方形 42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7" name="テキスト ボックス 42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8" name="直線コネクタ 42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29" name="テキスト ボックス 42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30" name="直線コネクタ 42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31" name="テキスト ボックス 43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32" name="直線コネクタ 43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33" name="テキスト ボックス 43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34" name="直線コネクタ 43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35" name="テキスト ボックス 43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36" name="直線コネクタ 43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37" name="テキスト ボックス 43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8" name="直線コネクタ 43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39" name="テキスト ボックス 43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93726</xdr:rowOff>
    </xdr:to>
    <xdr:cxnSp macro="">
      <xdr:nvCxnSpPr>
        <xdr:cNvPr id="441" name="直線コネクタ 440"/>
        <xdr:cNvCxnSpPr/>
      </xdr:nvCxnSpPr>
      <xdr:spPr>
        <a:xfrm flipV="1">
          <a:off x="16318864" y="964692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97553</xdr:rowOff>
    </xdr:from>
    <xdr:ext cx="405111" cy="259045"/>
    <xdr:sp macro="" textlink="">
      <xdr:nvSpPr>
        <xdr:cNvPr id="442" name="【保健センター・保健所】&#10;有形固定資産減価償却率最小値テキスト"/>
        <xdr:cNvSpPr txBox="1"/>
      </xdr:nvSpPr>
      <xdr:spPr>
        <a:xfrm>
          <a:off x="164084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428625</xdr:colOff>
      <xdr:row>63</xdr:row>
      <xdr:rowOff>93726</xdr:rowOff>
    </xdr:from>
    <xdr:to>
      <xdr:col>23</xdr:col>
      <xdr:colOff>606425</xdr:colOff>
      <xdr:row>63</xdr:row>
      <xdr:rowOff>93726</xdr:rowOff>
    </xdr:to>
    <xdr:cxnSp macro="">
      <xdr:nvCxnSpPr>
        <xdr:cNvPr id="443" name="直線コネクタ 442"/>
        <xdr:cNvCxnSpPr/>
      </xdr:nvCxnSpPr>
      <xdr:spPr>
        <a:xfrm>
          <a:off x="16230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444" name="【保健センター・保健所】&#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445" name="直線コネクタ 444"/>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85361</xdr:rowOff>
    </xdr:from>
    <xdr:ext cx="405111" cy="259045"/>
    <xdr:sp macro="" textlink="">
      <xdr:nvSpPr>
        <xdr:cNvPr id="446" name="【保健センター・保健所】&#10;有形固定資産減価償却率平均値テキスト"/>
        <xdr:cNvSpPr txBox="1"/>
      </xdr:nvSpPr>
      <xdr:spPr>
        <a:xfrm>
          <a:off x="16408400" y="1020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106934</xdr:rowOff>
    </xdr:from>
    <xdr:to>
      <xdr:col>23</xdr:col>
      <xdr:colOff>568325</xdr:colOff>
      <xdr:row>60</xdr:row>
      <xdr:rowOff>37084</xdr:rowOff>
    </xdr:to>
    <xdr:sp macro="" textlink="">
      <xdr:nvSpPr>
        <xdr:cNvPr id="447" name="フローチャート : 判断 446"/>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166370</xdr:rowOff>
    </xdr:from>
    <xdr:to>
      <xdr:col>22</xdr:col>
      <xdr:colOff>415925</xdr:colOff>
      <xdr:row>60</xdr:row>
      <xdr:rowOff>96520</xdr:rowOff>
    </xdr:to>
    <xdr:sp macro="" textlink="">
      <xdr:nvSpPr>
        <xdr:cNvPr id="448" name="フローチャート : 判断 447"/>
        <xdr:cNvSpPr/>
      </xdr:nvSpPr>
      <xdr:spPr>
        <a:xfrm>
          <a:off x="15430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113047</xdr:rowOff>
    </xdr:from>
    <xdr:ext cx="405111" cy="259045"/>
    <xdr:sp macro="" textlink="">
      <xdr:nvSpPr>
        <xdr:cNvPr id="449" name="n_1aveValue【保健センター・保健所】&#10;有形固定資産減価償却率"/>
        <xdr:cNvSpPr txBox="1"/>
      </xdr:nvSpPr>
      <xdr:spPr>
        <a:xfrm>
          <a:off x="15266043"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0" name="テキスト ボックス 4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1" name="テキスト ボックス 4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2" name="テキスト ボックス 4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3" name="テキスト ボックス 4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4" name="テキスト ボックス 4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113792</xdr:rowOff>
    </xdr:from>
    <xdr:to>
      <xdr:col>22</xdr:col>
      <xdr:colOff>415925</xdr:colOff>
      <xdr:row>61</xdr:row>
      <xdr:rowOff>43942</xdr:rowOff>
    </xdr:to>
    <xdr:sp macro="" textlink="">
      <xdr:nvSpPr>
        <xdr:cNvPr id="455" name="円/楕円 454"/>
        <xdr:cNvSpPr/>
      </xdr:nvSpPr>
      <xdr:spPr>
        <a:xfrm>
          <a:off x="15430500" y="104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35069</xdr:rowOff>
    </xdr:from>
    <xdr:ext cx="405111" cy="259045"/>
    <xdr:sp macro="" textlink="">
      <xdr:nvSpPr>
        <xdr:cNvPr id="456" name="n_1mainValue【保健センター・保健所】&#10;有形固定資産減価償却率"/>
        <xdr:cNvSpPr txBox="1"/>
      </xdr:nvSpPr>
      <xdr:spPr>
        <a:xfrm>
          <a:off x="15266043" y="1049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7" name="正方形/長方形 4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8" name="正方形/長方形 4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9" name="正方形/長方形 4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0" name="正方形/長方形 4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1" name="正方形/長方形 4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2" name="正方形/長方形 4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3" name="正方形/長方形 4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4" name="正方形/長方形 4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5" name="テキスト ボックス 4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6" name="直線コネクタ 4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67" name="直線コネクタ 46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68" name="テキスト ボックス 46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69" name="直線コネクタ 46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70" name="テキスト ボックス 46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71" name="直線コネクタ 47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72" name="テキスト ボックス 47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73" name="直線コネクタ 47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74" name="テキスト ボックス 47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5" name="直線コネクタ 4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76" name="テキスト ボックス 4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61722</xdr:rowOff>
    </xdr:from>
    <xdr:to>
      <xdr:col>32</xdr:col>
      <xdr:colOff>186689</xdr:colOff>
      <xdr:row>63</xdr:row>
      <xdr:rowOff>80010</xdr:rowOff>
    </xdr:to>
    <xdr:cxnSp macro="">
      <xdr:nvCxnSpPr>
        <xdr:cNvPr id="478" name="直線コネクタ 477"/>
        <xdr:cNvCxnSpPr/>
      </xdr:nvCxnSpPr>
      <xdr:spPr>
        <a:xfrm flipV="1">
          <a:off x="22160864" y="949147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83837</xdr:rowOff>
    </xdr:from>
    <xdr:ext cx="469744" cy="259045"/>
    <xdr:sp macro="" textlink="">
      <xdr:nvSpPr>
        <xdr:cNvPr id="479" name="【保健センター・保健所】&#10;一人当たり面積最小値テキスト"/>
        <xdr:cNvSpPr txBox="1"/>
      </xdr:nvSpPr>
      <xdr:spPr>
        <a:xfrm>
          <a:off x="222504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63</xdr:row>
      <xdr:rowOff>80010</xdr:rowOff>
    </xdr:from>
    <xdr:to>
      <xdr:col>32</xdr:col>
      <xdr:colOff>276225</xdr:colOff>
      <xdr:row>63</xdr:row>
      <xdr:rowOff>80010</xdr:rowOff>
    </xdr:to>
    <xdr:cxnSp macro="">
      <xdr:nvCxnSpPr>
        <xdr:cNvPr id="480" name="直線コネクタ 479"/>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8399</xdr:rowOff>
    </xdr:from>
    <xdr:ext cx="469744" cy="259045"/>
    <xdr:sp macro="" textlink="">
      <xdr:nvSpPr>
        <xdr:cNvPr id="481" name="【保健センター・保健所】&#10;一人当たり面積最大値テキスト"/>
        <xdr:cNvSpPr txBox="1"/>
      </xdr:nvSpPr>
      <xdr:spPr>
        <a:xfrm>
          <a:off x="222504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55</xdr:row>
      <xdr:rowOff>61722</xdr:rowOff>
    </xdr:from>
    <xdr:to>
      <xdr:col>32</xdr:col>
      <xdr:colOff>276225</xdr:colOff>
      <xdr:row>55</xdr:row>
      <xdr:rowOff>61722</xdr:rowOff>
    </xdr:to>
    <xdr:cxnSp macro="">
      <xdr:nvCxnSpPr>
        <xdr:cNvPr id="482" name="直線コネクタ 481"/>
        <xdr:cNvCxnSpPr/>
      </xdr:nvCxnSpPr>
      <xdr:spPr>
        <a:xfrm>
          <a:off x="22072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110507</xdr:rowOff>
    </xdr:from>
    <xdr:ext cx="469744" cy="259045"/>
    <xdr:sp macro="" textlink="">
      <xdr:nvSpPr>
        <xdr:cNvPr id="483" name="【保健センター・保健所】&#10;一人当たり面積平均値テキスト"/>
        <xdr:cNvSpPr txBox="1"/>
      </xdr:nvSpPr>
      <xdr:spPr>
        <a:xfrm>
          <a:off x="22250400" y="1039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132080</xdr:rowOff>
    </xdr:from>
    <xdr:to>
      <xdr:col>32</xdr:col>
      <xdr:colOff>238125</xdr:colOff>
      <xdr:row>61</xdr:row>
      <xdr:rowOff>62230</xdr:rowOff>
    </xdr:to>
    <xdr:sp macro="" textlink="">
      <xdr:nvSpPr>
        <xdr:cNvPr id="484" name="フローチャート : 判断 483"/>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88646</xdr:rowOff>
    </xdr:from>
    <xdr:to>
      <xdr:col>31</xdr:col>
      <xdr:colOff>85725</xdr:colOff>
      <xdr:row>62</xdr:row>
      <xdr:rowOff>18796</xdr:rowOff>
    </xdr:to>
    <xdr:sp macro="" textlink="">
      <xdr:nvSpPr>
        <xdr:cNvPr id="485" name="フローチャート : 判断 484"/>
        <xdr:cNvSpPr/>
      </xdr:nvSpPr>
      <xdr:spPr>
        <a:xfrm>
          <a:off x="212725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35323</xdr:rowOff>
    </xdr:from>
    <xdr:ext cx="469744" cy="259045"/>
    <xdr:sp macro="" textlink="">
      <xdr:nvSpPr>
        <xdr:cNvPr id="486" name="n_1aveValue【保健センター・保健所】&#10;一人当たり面積"/>
        <xdr:cNvSpPr txBox="1"/>
      </xdr:nvSpPr>
      <xdr:spPr>
        <a:xfrm>
          <a:off x="21075727" y="1032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87" name="テキスト ボックス 4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8" name="テキスト ボックス 4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9" name="テキスト ボックス 4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0" name="テキスト ボックス 4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1" name="テキスト ボックス 4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152654</xdr:rowOff>
    </xdr:from>
    <xdr:to>
      <xdr:col>31</xdr:col>
      <xdr:colOff>85725</xdr:colOff>
      <xdr:row>62</xdr:row>
      <xdr:rowOff>82804</xdr:rowOff>
    </xdr:to>
    <xdr:sp macro="" textlink="">
      <xdr:nvSpPr>
        <xdr:cNvPr id="492" name="円/楕円 491"/>
        <xdr:cNvSpPr/>
      </xdr:nvSpPr>
      <xdr:spPr>
        <a:xfrm>
          <a:off x="212725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73931</xdr:rowOff>
    </xdr:from>
    <xdr:ext cx="469744" cy="259045"/>
    <xdr:sp macro="" textlink="">
      <xdr:nvSpPr>
        <xdr:cNvPr id="493" name="n_1mainValue【保健センター・保健所】&#10;一人当たり面積"/>
        <xdr:cNvSpPr txBox="1"/>
      </xdr:nvSpPr>
      <xdr:spPr>
        <a:xfrm>
          <a:off x="210757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1" name="正方形/長方形 5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2" name="テキスト ボックス 5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3" name="直線コネクタ 5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04" name="テキスト ボックス 50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05" name="直線コネクタ 50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06" name="テキスト ボックス 50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07" name="直線コネクタ 50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08" name="テキスト ボックス 50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09" name="直線コネクタ 50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10" name="テキスト ボックス 50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11" name="直線コネクタ 51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12" name="テキスト ボックス 51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13" name="直線コネクタ 51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14" name="テキスト ボックス 51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5" name="直線コネクタ 5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16" name="テキスト ボックス 515"/>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1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53339</xdr:rowOff>
    </xdr:from>
    <xdr:to>
      <xdr:col>23</xdr:col>
      <xdr:colOff>516889</xdr:colOff>
      <xdr:row>87</xdr:row>
      <xdr:rowOff>11430</xdr:rowOff>
    </xdr:to>
    <xdr:cxnSp macro="">
      <xdr:nvCxnSpPr>
        <xdr:cNvPr id="518" name="直線コネクタ 517"/>
        <xdr:cNvCxnSpPr/>
      </xdr:nvCxnSpPr>
      <xdr:spPr>
        <a:xfrm flipV="1">
          <a:off x="16318864" y="13597889"/>
          <a:ext cx="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15257</xdr:rowOff>
    </xdr:from>
    <xdr:ext cx="405111" cy="259045"/>
    <xdr:sp macro="" textlink="">
      <xdr:nvSpPr>
        <xdr:cNvPr id="519" name="【消防施設】&#10;有形固定資産減価償却率最小値テキスト"/>
        <xdr:cNvSpPr txBox="1"/>
      </xdr:nvSpPr>
      <xdr:spPr>
        <a:xfrm>
          <a:off x="164084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87</xdr:row>
      <xdr:rowOff>11430</xdr:rowOff>
    </xdr:from>
    <xdr:to>
      <xdr:col>23</xdr:col>
      <xdr:colOff>606425</xdr:colOff>
      <xdr:row>87</xdr:row>
      <xdr:rowOff>11430</xdr:rowOff>
    </xdr:to>
    <xdr:cxnSp macro="">
      <xdr:nvCxnSpPr>
        <xdr:cNvPr id="520" name="直線コネクタ 519"/>
        <xdr:cNvCxnSpPr/>
      </xdr:nvCxnSpPr>
      <xdr:spPr>
        <a:xfrm>
          <a:off x="16230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16</xdr:rowOff>
    </xdr:from>
    <xdr:ext cx="405111" cy="259045"/>
    <xdr:sp macro="" textlink="">
      <xdr:nvSpPr>
        <xdr:cNvPr id="521" name="【消防施設】&#10;有形固定資産減価償却率最大値テキスト"/>
        <xdr:cNvSpPr txBox="1"/>
      </xdr:nvSpPr>
      <xdr:spPr>
        <a:xfrm>
          <a:off x="16408400" y="1337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23</xdr:col>
      <xdr:colOff>428625</xdr:colOff>
      <xdr:row>79</xdr:row>
      <xdr:rowOff>53339</xdr:rowOff>
    </xdr:from>
    <xdr:to>
      <xdr:col>23</xdr:col>
      <xdr:colOff>606425</xdr:colOff>
      <xdr:row>79</xdr:row>
      <xdr:rowOff>53339</xdr:rowOff>
    </xdr:to>
    <xdr:cxnSp macro="">
      <xdr:nvCxnSpPr>
        <xdr:cNvPr id="522" name="直線コネクタ 521"/>
        <xdr:cNvCxnSpPr/>
      </xdr:nvCxnSpPr>
      <xdr:spPr>
        <a:xfrm>
          <a:off x="16230600" y="1359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152416</xdr:rowOff>
    </xdr:from>
    <xdr:ext cx="405111" cy="259045"/>
    <xdr:sp macro="" textlink="">
      <xdr:nvSpPr>
        <xdr:cNvPr id="523" name="【消防施設】&#10;有形固定資産減価償却率平均値テキスト"/>
        <xdr:cNvSpPr txBox="1"/>
      </xdr:nvSpPr>
      <xdr:spPr>
        <a:xfrm>
          <a:off x="16408400" y="14211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2539</xdr:rowOff>
    </xdr:from>
    <xdr:to>
      <xdr:col>23</xdr:col>
      <xdr:colOff>568325</xdr:colOff>
      <xdr:row>83</xdr:row>
      <xdr:rowOff>104139</xdr:rowOff>
    </xdr:to>
    <xdr:sp macro="" textlink="">
      <xdr:nvSpPr>
        <xdr:cNvPr id="524" name="フローチャート : 判断 523"/>
        <xdr:cNvSpPr/>
      </xdr:nvSpPr>
      <xdr:spPr>
        <a:xfrm>
          <a:off x="162687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21589</xdr:rowOff>
    </xdr:from>
    <xdr:to>
      <xdr:col>22</xdr:col>
      <xdr:colOff>415925</xdr:colOff>
      <xdr:row>83</xdr:row>
      <xdr:rowOff>123189</xdr:rowOff>
    </xdr:to>
    <xdr:sp macro="" textlink="">
      <xdr:nvSpPr>
        <xdr:cNvPr id="525" name="フローチャート : 判断 524"/>
        <xdr:cNvSpPr/>
      </xdr:nvSpPr>
      <xdr:spPr>
        <a:xfrm>
          <a:off x="1543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139716</xdr:rowOff>
    </xdr:from>
    <xdr:ext cx="405111" cy="259045"/>
    <xdr:sp macro="" textlink="">
      <xdr:nvSpPr>
        <xdr:cNvPr id="526" name="n_1aveValue【消防施設】&#10;有形固定資産減価償却率"/>
        <xdr:cNvSpPr txBox="1"/>
      </xdr:nvSpPr>
      <xdr:spPr>
        <a:xfrm>
          <a:off x="15266043"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27" name="テキスト ボックス 5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8" name="テキスト ボックス 5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9" name="テキスト ボックス 5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0" name="テキスト ボックス 5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1" name="テキスト ボックス 5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84</xdr:row>
      <xdr:rowOff>113030</xdr:rowOff>
    </xdr:from>
    <xdr:to>
      <xdr:col>22</xdr:col>
      <xdr:colOff>415925</xdr:colOff>
      <xdr:row>85</xdr:row>
      <xdr:rowOff>43180</xdr:rowOff>
    </xdr:to>
    <xdr:sp macro="" textlink="">
      <xdr:nvSpPr>
        <xdr:cNvPr id="532" name="円/楕円 531"/>
        <xdr:cNvSpPr/>
      </xdr:nvSpPr>
      <xdr:spPr>
        <a:xfrm>
          <a:off x="15430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85</xdr:row>
      <xdr:rowOff>34307</xdr:rowOff>
    </xdr:from>
    <xdr:ext cx="405111" cy="259045"/>
    <xdr:sp macro="" textlink="">
      <xdr:nvSpPr>
        <xdr:cNvPr id="533" name="n_1mainValue【消防施設】&#10;有形固定資産減価償却率"/>
        <xdr:cNvSpPr txBox="1"/>
      </xdr:nvSpPr>
      <xdr:spPr>
        <a:xfrm>
          <a:off x="15266043"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1" name="正方形/長方形 54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2" name="テキスト ボックス 54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3" name="直線コネクタ 54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44" name="直線コネクタ 54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45" name="テキスト ボックス 54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46" name="直線コネクタ 54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47" name="テキスト ボックス 54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48" name="直線コネクタ 54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49" name="テキスト ボックス 54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50" name="直線コネクタ 54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51" name="テキスト ボックス 55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52" name="直線コネクタ 55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53" name="テキスト ボックス 55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54" name="直線コネクタ 55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55" name="テキスト ボックス 55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6" name="直線コネクタ 5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7" name="テキスト ボックス 5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5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48986</xdr:rowOff>
    </xdr:to>
    <xdr:cxnSp macro="">
      <xdr:nvCxnSpPr>
        <xdr:cNvPr id="559" name="直線コネクタ 558"/>
        <xdr:cNvCxnSpPr/>
      </xdr:nvCxnSpPr>
      <xdr:spPr>
        <a:xfrm flipV="1">
          <a:off x="22160864" y="13378543"/>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60"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61" name="直線コネクタ 560"/>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562"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0.141</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563" name="直線コネクタ 562"/>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50091</xdr:rowOff>
    </xdr:from>
    <xdr:ext cx="469744" cy="259045"/>
    <xdr:sp macro="" textlink="">
      <xdr:nvSpPr>
        <xdr:cNvPr id="564" name="【消防施設】&#10;一人当たり面積平均値テキスト"/>
        <xdr:cNvSpPr txBox="1"/>
      </xdr:nvSpPr>
      <xdr:spPr>
        <a:xfrm>
          <a:off x="22250400" y="13937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71664</xdr:rowOff>
    </xdr:from>
    <xdr:to>
      <xdr:col>32</xdr:col>
      <xdr:colOff>238125</xdr:colOff>
      <xdr:row>82</xdr:row>
      <xdr:rowOff>1814</xdr:rowOff>
    </xdr:to>
    <xdr:sp macro="" textlink="">
      <xdr:nvSpPr>
        <xdr:cNvPr id="565" name="フローチャート : 判断 564"/>
        <xdr:cNvSpPr/>
      </xdr:nvSpPr>
      <xdr:spPr>
        <a:xfrm>
          <a:off x="22110700" y="1395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39007</xdr:rowOff>
    </xdr:from>
    <xdr:to>
      <xdr:col>31</xdr:col>
      <xdr:colOff>85725</xdr:colOff>
      <xdr:row>81</xdr:row>
      <xdr:rowOff>140607</xdr:rowOff>
    </xdr:to>
    <xdr:sp macro="" textlink="">
      <xdr:nvSpPr>
        <xdr:cNvPr id="566" name="フローチャート : 判断 565"/>
        <xdr:cNvSpPr/>
      </xdr:nvSpPr>
      <xdr:spPr>
        <a:xfrm>
          <a:off x="21272500" y="1392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157134</xdr:rowOff>
    </xdr:from>
    <xdr:ext cx="469744" cy="259045"/>
    <xdr:sp macro="" textlink="">
      <xdr:nvSpPr>
        <xdr:cNvPr id="567" name="n_1aveValue【消防施設】&#10;一人当たり面積"/>
        <xdr:cNvSpPr txBox="1"/>
      </xdr:nvSpPr>
      <xdr:spPr>
        <a:xfrm>
          <a:off x="21075727" y="1370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68" name="テキスト ボックス 56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69" name="テキスト ボックス 56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0" name="テキスト ボックス 56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1" name="テキスト ボックス 57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2" name="テキスト ボックス 57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71664</xdr:rowOff>
    </xdr:from>
    <xdr:to>
      <xdr:col>31</xdr:col>
      <xdr:colOff>85725</xdr:colOff>
      <xdr:row>82</xdr:row>
      <xdr:rowOff>1814</xdr:rowOff>
    </xdr:to>
    <xdr:sp macro="" textlink="">
      <xdr:nvSpPr>
        <xdr:cNvPr id="573" name="円/楕円 572"/>
        <xdr:cNvSpPr/>
      </xdr:nvSpPr>
      <xdr:spPr>
        <a:xfrm>
          <a:off x="21272500" y="1395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164391</xdr:rowOff>
    </xdr:from>
    <xdr:ext cx="469744" cy="259045"/>
    <xdr:sp macro="" textlink="">
      <xdr:nvSpPr>
        <xdr:cNvPr id="574" name="n_1mainValue【消防施設】&#10;一人当たり面積"/>
        <xdr:cNvSpPr txBox="1"/>
      </xdr:nvSpPr>
      <xdr:spPr>
        <a:xfrm>
          <a:off x="21075727" y="1405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5" name="正方形/長方形 5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6" name="正方形/長方形 5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7" name="正方形/長方形 5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8" name="正方形/長方形 5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9" name="正方形/長方形 5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0" name="正方形/長方形 5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1" name="正方形/長方形 5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2" name="正方形/長方形 58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3" name="テキスト ボックス 5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4" name="直線コネクタ 5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85" name="直線コネクタ 58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86" name="テキスト ボックス 585"/>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87" name="直線コネクタ 58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88" name="テキスト ボックス 58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89" name="直線コネクタ 58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90" name="テキスト ボックス 58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91" name="直線コネクタ 59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92" name="テキスト ボックス 59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93" name="直線コネクタ 59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94" name="テキスト ボックス 59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95" name="直線コネクタ 5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96" name="テキスト ボックス 5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11430</xdr:rowOff>
    </xdr:from>
    <xdr:to>
      <xdr:col>23</xdr:col>
      <xdr:colOff>516889</xdr:colOff>
      <xdr:row>107</xdr:row>
      <xdr:rowOff>72389</xdr:rowOff>
    </xdr:to>
    <xdr:cxnSp macro="">
      <xdr:nvCxnSpPr>
        <xdr:cNvPr id="598" name="直線コネクタ 597"/>
        <xdr:cNvCxnSpPr/>
      </xdr:nvCxnSpPr>
      <xdr:spPr>
        <a:xfrm flipV="1">
          <a:off x="16318864" y="17156430"/>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76216</xdr:rowOff>
    </xdr:from>
    <xdr:ext cx="405111" cy="259045"/>
    <xdr:sp macro="" textlink="">
      <xdr:nvSpPr>
        <xdr:cNvPr id="599" name="【庁舎】&#10;有形固定資産減価償却率最小値テキスト"/>
        <xdr:cNvSpPr txBox="1"/>
      </xdr:nvSpPr>
      <xdr:spPr>
        <a:xfrm>
          <a:off x="164084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23</xdr:col>
      <xdr:colOff>428625</xdr:colOff>
      <xdr:row>107</xdr:row>
      <xdr:rowOff>72389</xdr:rowOff>
    </xdr:from>
    <xdr:to>
      <xdr:col>23</xdr:col>
      <xdr:colOff>606425</xdr:colOff>
      <xdr:row>107</xdr:row>
      <xdr:rowOff>72389</xdr:rowOff>
    </xdr:to>
    <xdr:cxnSp macro="">
      <xdr:nvCxnSpPr>
        <xdr:cNvPr id="600" name="直線コネクタ 599"/>
        <xdr:cNvCxnSpPr/>
      </xdr:nvCxnSpPr>
      <xdr:spPr>
        <a:xfrm>
          <a:off x="16230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129557</xdr:rowOff>
    </xdr:from>
    <xdr:ext cx="405111" cy="259045"/>
    <xdr:sp macro="" textlink="">
      <xdr:nvSpPr>
        <xdr:cNvPr id="601" name="【庁舎】&#10;有形固定資産減価償却率最大値テキスト"/>
        <xdr:cNvSpPr txBox="1"/>
      </xdr:nvSpPr>
      <xdr:spPr>
        <a:xfrm>
          <a:off x="164084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23</xdr:col>
      <xdr:colOff>428625</xdr:colOff>
      <xdr:row>100</xdr:row>
      <xdr:rowOff>11430</xdr:rowOff>
    </xdr:from>
    <xdr:to>
      <xdr:col>23</xdr:col>
      <xdr:colOff>606425</xdr:colOff>
      <xdr:row>100</xdr:row>
      <xdr:rowOff>11430</xdr:rowOff>
    </xdr:to>
    <xdr:cxnSp macro="">
      <xdr:nvCxnSpPr>
        <xdr:cNvPr id="602" name="直線コネクタ 601"/>
        <xdr:cNvCxnSpPr/>
      </xdr:nvCxnSpPr>
      <xdr:spPr>
        <a:xfrm>
          <a:off x="16230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158132</xdr:rowOff>
    </xdr:from>
    <xdr:ext cx="405111" cy="259045"/>
    <xdr:sp macro="" textlink="">
      <xdr:nvSpPr>
        <xdr:cNvPr id="603" name="【庁舎】&#10;有形固定資産減価償却率平均値テキスト"/>
        <xdr:cNvSpPr txBox="1"/>
      </xdr:nvSpPr>
      <xdr:spPr>
        <a:xfrm>
          <a:off x="16408400" y="17646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8255</xdr:rowOff>
    </xdr:from>
    <xdr:to>
      <xdr:col>23</xdr:col>
      <xdr:colOff>568325</xdr:colOff>
      <xdr:row>103</xdr:row>
      <xdr:rowOff>109855</xdr:rowOff>
    </xdr:to>
    <xdr:sp macro="" textlink="">
      <xdr:nvSpPr>
        <xdr:cNvPr id="604" name="フローチャート : 判断 603"/>
        <xdr:cNvSpPr/>
      </xdr:nvSpPr>
      <xdr:spPr>
        <a:xfrm>
          <a:off x="162687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34925</xdr:rowOff>
    </xdr:from>
    <xdr:to>
      <xdr:col>22</xdr:col>
      <xdr:colOff>415925</xdr:colOff>
      <xdr:row>102</xdr:row>
      <xdr:rowOff>136525</xdr:rowOff>
    </xdr:to>
    <xdr:sp macro="" textlink="">
      <xdr:nvSpPr>
        <xdr:cNvPr id="605" name="フローチャート : 判断 604"/>
        <xdr:cNvSpPr/>
      </xdr:nvSpPr>
      <xdr:spPr>
        <a:xfrm>
          <a:off x="15430500" y="1752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127652</xdr:rowOff>
    </xdr:from>
    <xdr:ext cx="405111" cy="259045"/>
    <xdr:sp macro="" textlink="">
      <xdr:nvSpPr>
        <xdr:cNvPr id="606" name="n_1aveValue【庁舎】&#10;有形固定資産減価償却率"/>
        <xdr:cNvSpPr txBox="1"/>
      </xdr:nvSpPr>
      <xdr:spPr>
        <a:xfrm>
          <a:off x="15266043" y="17615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07" name="テキスト ボックス 60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8" name="テキスト ボックス 60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9" name="テキスト ボックス 60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0" name="テキスト ボックス 60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1" name="テキスト ボックス 61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74930</xdr:rowOff>
    </xdr:from>
    <xdr:to>
      <xdr:col>22</xdr:col>
      <xdr:colOff>415925</xdr:colOff>
      <xdr:row>102</xdr:row>
      <xdr:rowOff>5080</xdr:rowOff>
    </xdr:to>
    <xdr:sp macro="" textlink="">
      <xdr:nvSpPr>
        <xdr:cNvPr id="612" name="円/楕円 611"/>
        <xdr:cNvSpPr/>
      </xdr:nvSpPr>
      <xdr:spPr>
        <a:xfrm>
          <a:off x="15430500" y="1739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21607</xdr:rowOff>
    </xdr:from>
    <xdr:ext cx="405111" cy="259045"/>
    <xdr:sp macro="" textlink="">
      <xdr:nvSpPr>
        <xdr:cNvPr id="613" name="n_1mainValue【庁舎】&#10;有形固定資産減価償却率"/>
        <xdr:cNvSpPr txBox="1"/>
      </xdr:nvSpPr>
      <xdr:spPr>
        <a:xfrm>
          <a:off x="15266043" y="1716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4" name="正方形/長方形 6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5" name="正方形/長方形 6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6" name="正方形/長方形 6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7" name="正方形/長方形 6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8" name="正方形/長方形 6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9" name="正方形/長方形 6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0" name="正方形/長方形 6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1" name="正方形/長方形 6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2" name="テキスト ボックス 6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3" name="直線コネクタ 6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24" name="テキスト ボックス 62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625" name="直線コネクタ 62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26" name="テキスト ボックス 62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27" name="直線コネクタ 62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28" name="テキスト ボックス 62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29" name="直線コネクタ 62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30" name="テキスト ボックス 62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31" name="直線コネクタ 63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32" name="テキスト ボックス 63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3" name="直線コネクタ 6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34" name="テキスト ボックス 6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165354</xdr:rowOff>
    </xdr:from>
    <xdr:to>
      <xdr:col>32</xdr:col>
      <xdr:colOff>186689</xdr:colOff>
      <xdr:row>107</xdr:row>
      <xdr:rowOff>147065</xdr:rowOff>
    </xdr:to>
    <xdr:cxnSp macro="">
      <xdr:nvCxnSpPr>
        <xdr:cNvPr id="636" name="直線コネクタ 635"/>
        <xdr:cNvCxnSpPr/>
      </xdr:nvCxnSpPr>
      <xdr:spPr>
        <a:xfrm flipV="1">
          <a:off x="22160864" y="17138904"/>
          <a:ext cx="0" cy="1353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150892</xdr:rowOff>
    </xdr:from>
    <xdr:ext cx="469744" cy="259045"/>
    <xdr:sp macro="" textlink="">
      <xdr:nvSpPr>
        <xdr:cNvPr id="637" name="【庁舎】&#10;一人当たり面積最小値テキスト"/>
        <xdr:cNvSpPr txBox="1"/>
      </xdr:nvSpPr>
      <xdr:spPr>
        <a:xfrm>
          <a:off x="22250400" y="184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32</xdr:col>
      <xdr:colOff>98425</xdr:colOff>
      <xdr:row>107</xdr:row>
      <xdr:rowOff>147065</xdr:rowOff>
    </xdr:from>
    <xdr:to>
      <xdr:col>32</xdr:col>
      <xdr:colOff>276225</xdr:colOff>
      <xdr:row>107</xdr:row>
      <xdr:rowOff>147065</xdr:rowOff>
    </xdr:to>
    <xdr:cxnSp macro="">
      <xdr:nvCxnSpPr>
        <xdr:cNvPr id="638" name="直線コネクタ 637"/>
        <xdr:cNvCxnSpPr/>
      </xdr:nvCxnSpPr>
      <xdr:spPr>
        <a:xfrm>
          <a:off x="22072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112031</xdr:rowOff>
    </xdr:from>
    <xdr:ext cx="469744" cy="259045"/>
    <xdr:sp macro="" textlink="">
      <xdr:nvSpPr>
        <xdr:cNvPr id="639" name="【庁舎】&#10;一人当たり面積最大値テキスト"/>
        <xdr:cNvSpPr txBox="1"/>
      </xdr:nvSpPr>
      <xdr:spPr>
        <a:xfrm>
          <a:off x="22250400" y="1691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0.418</a:t>
          </a:r>
          <a:endParaRPr kumimoji="1" lang="ja-JP" altLang="en-US" sz="1000" b="1">
            <a:latin typeface="ＭＳ Ｐゴシック"/>
          </a:endParaRPr>
        </a:p>
      </xdr:txBody>
    </xdr:sp>
    <xdr:clientData/>
  </xdr:oneCellAnchor>
  <xdr:twoCellAnchor>
    <xdr:from>
      <xdr:col>32</xdr:col>
      <xdr:colOff>98425</xdr:colOff>
      <xdr:row>99</xdr:row>
      <xdr:rowOff>165354</xdr:rowOff>
    </xdr:from>
    <xdr:to>
      <xdr:col>32</xdr:col>
      <xdr:colOff>276225</xdr:colOff>
      <xdr:row>99</xdr:row>
      <xdr:rowOff>165354</xdr:rowOff>
    </xdr:to>
    <xdr:cxnSp macro="">
      <xdr:nvCxnSpPr>
        <xdr:cNvPr id="640" name="直線コネクタ 639"/>
        <xdr:cNvCxnSpPr/>
      </xdr:nvCxnSpPr>
      <xdr:spPr>
        <a:xfrm>
          <a:off x="22072600" y="1713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22114</xdr:rowOff>
    </xdr:from>
    <xdr:ext cx="469744" cy="259045"/>
    <xdr:sp macro="" textlink="">
      <xdr:nvSpPr>
        <xdr:cNvPr id="641" name="【庁舎】&#10;一人当たり面積平均値テキスト"/>
        <xdr:cNvSpPr txBox="1"/>
      </xdr:nvSpPr>
      <xdr:spPr>
        <a:xfrm>
          <a:off x="22250400" y="17852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0.246</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43687</xdr:rowOff>
    </xdr:from>
    <xdr:to>
      <xdr:col>32</xdr:col>
      <xdr:colOff>238125</xdr:colOff>
      <xdr:row>104</xdr:row>
      <xdr:rowOff>145287</xdr:rowOff>
    </xdr:to>
    <xdr:sp macro="" textlink="">
      <xdr:nvSpPr>
        <xdr:cNvPr id="642" name="フローチャート : 判断 641"/>
        <xdr:cNvSpPr/>
      </xdr:nvSpPr>
      <xdr:spPr>
        <a:xfrm>
          <a:off x="221107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9398</xdr:rowOff>
    </xdr:from>
    <xdr:to>
      <xdr:col>31</xdr:col>
      <xdr:colOff>85725</xdr:colOff>
      <xdr:row>105</xdr:row>
      <xdr:rowOff>110998</xdr:rowOff>
    </xdr:to>
    <xdr:sp macro="" textlink="">
      <xdr:nvSpPr>
        <xdr:cNvPr id="643" name="フローチャート : 判断 642"/>
        <xdr:cNvSpPr/>
      </xdr:nvSpPr>
      <xdr:spPr>
        <a:xfrm>
          <a:off x="212725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102125</xdr:rowOff>
    </xdr:from>
    <xdr:ext cx="469744" cy="259045"/>
    <xdr:sp macro="" textlink="">
      <xdr:nvSpPr>
        <xdr:cNvPr id="644" name="n_1aveValue【庁舎】&#10;一人当たり面積"/>
        <xdr:cNvSpPr txBox="1"/>
      </xdr:nvSpPr>
      <xdr:spPr>
        <a:xfrm>
          <a:off x="21075727" y="1810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45" name="テキスト ボックス 64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6" name="テキスト ボックス 64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7" name="テキスト ボックス 64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8" name="テキスト ボックス 64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9" name="テキスト ボックス 64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119126</xdr:rowOff>
    </xdr:from>
    <xdr:to>
      <xdr:col>31</xdr:col>
      <xdr:colOff>85725</xdr:colOff>
      <xdr:row>104</xdr:row>
      <xdr:rowOff>49276</xdr:rowOff>
    </xdr:to>
    <xdr:sp macro="" textlink="">
      <xdr:nvSpPr>
        <xdr:cNvPr id="650" name="円/楕円 649"/>
        <xdr:cNvSpPr/>
      </xdr:nvSpPr>
      <xdr:spPr>
        <a:xfrm>
          <a:off x="21272500" y="1777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65803</xdr:rowOff>
    </xdr:from>
    <xdr:ext cx="469744" cy="259045"/>
    <xdr:sp macro="" textlink="">
      <xdr:nvSpPr>
        <xdr:cNvPr id="651" name="n_1mainValue【庁舎】&#10;一人当たり面積"/>
        <xdr:cNvSpPr txBox="1"/>
      </xdr:nvSpPr>
      <xdr:spPr>
        <a:xfrm>
          <a:off x="21075727" y="1755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2" name="正方形/長方形 6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3" name="正方形/長方形 6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4" name="テキスト ボックス 6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一般廃棄物処理施設の一人当たり有形固定資産（償却資産）額が高くなっており、大規模修繕の時期を迎えている。</a:t>
          </a:r>
          <a:endParaRPr kumimoji="1" lang="en-US" altLang="ja-JP" sz="1300">
            <a:latin typeface="ＭＳ Ｐゴシック"/>
          </a:endParaRPr>
        </a:p>
        <a:p>
          <a:r>
            <a:rPr kumimoji="1" lang="ja-JP" altLang="en-US" sz="1300">
              <a:latin typeface="ＭＳ Ｐゴシック"/>
            </a:rPr>
            <a:t>体育館・プールの一人当たり面積も高くなっており、人口減少や老朽化による更新費用等を考慮すると、集約化を進めていく必要がある。</a:t>
          </a:r>
          <a:endParaRPr kumimoji="1" lang="en-US" altLang="ja-JP" sz="1300">
            <a:latin typeface="ＭＳ Ｐゴシック"/>
          </a:endParaRPr>
        </a:p>
        <a:p>
          <a:r>
            <a:rPr kumimoji="1" lang="ja-JP" altLang="en-US" sz="1300">
              <a:latin typeface="ＭＳ Ｐゴシック"/>
            </a:rPr>
            <a:t>また、福祉施設、庁舎の有形固定資産減価償却率が高くなっている。</a:t>
          </a:r>
        </a:p>
        <a:p>
          <a:r>
            <a:rPr kumimoji="1" lang="ja-JP" altLang="en-US" sz="1300">
              <a:latin typeface="ＭＳ Ｐゴシック"/>
            </a:rPr>
            <a:t>施設利用の状況を踏まえ、集約化や他の公共施設の相互活用など、総量の抑制、長寿命化、効率的な運営といった、平成</a:t>
          </a:r>
          <a:r>
            <a:rPr kumimoji="1" lang="en-US" altLang="ja-JP" sz="1300">
              <a:latin typeface="ＭＳ Ｐゴシック"/>
            </a:rPr>
            <a:t>29</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月に策定した「公共施設等総合管理計画」に基づいた着実なマネジメントの推進が必要である。</a:t>
          </a:r>
        </a:p>
        <a:p>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大分県中津市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84,864
83,986
491.53
42,146,787
40,508,004
1,310,249
23,727,081
43,812,038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31.2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基準財政収入額は、地方消費税交付金の増額等により前年比</a:t>
          </a:r>
          <a:r>
            <a:rPr kumimoji="1" lang="en-US" altLang="ja-JP" sz="1300">
              <a:latin typeface="ＭＳ Ｐゴシック"/>
            </a:rPr>
            <a:t>95,268</a:t>
          </a:r>
          <a:r>
            <a:rPr kumimoji="1" lang="ja-JP" altLang="en-US" sz="1300">
              <a:latin typeface="ＭＳ Ｐゴシック"/>
            </a:rPr>
            <a:t>千円の増額となり、基準財政需要額については、地域の元気創造事業費及び社会福祉費の増額等により前年比</a:t>
          </a:r>
          <a:r>
            <a:rPr kumimoji="1" lang="en-US" altLang="ja-JP" sz="1300">
              <a:latin typeface="ＭＳ Ｐゴシック"/>
            </a:rPr>
            <a:t>353,542</a:t>
          </a:r>
          <a:r>
            <a:rPr kumimoji="1" lang="ja-JP" altLang="en-US" sz="1300">
              <a:latin typeface="ＭＳ Ｐゴシック"/>
            </a:rPr>
            <a:t>千円の増額となった。</a:t>
          </a:r>
          <a:r>
            <a:rPr kumimoji="1" lang="en-US" altLang="ja-JP" sz="1300">
              <a:latin typeface="ＭＳ Ｐゴシック"/>
            </a:rPr>
            <a:t>3</a:t>
          </a:r>
          <a:r>
            <a:rPr kumimoji="1" lang="ja-JP" altLang="en-US" sz="1300">
              <a:latin typeface="ＭＳ Ｐゴシック"/>
            </a:rPr>
            <a:t>か年平均のため財政力指数は昨年度と同じ数値となったが、類似団体平均より低いため、今後も不断の改革を行っていく必要があることから、「中津市行政サービス高度化プラン」及び「中津市公共施設管理プラン」に基づき、さらなる自主財源の確保や財産基盤の強化、効率的な運営による公共施設等のマネジメントを推進することで、財政負担の軽減、平準化を図る。</a:t>
          </a:r>
          <a:endParaRPr kumimoji="1" lang="en-US" altLang="ja-JP" sz="1300">
            <a:latin typeface="ＭＳ Ｐゴシック"/>
          </a:endParaRPr>
        </a:p>
        <a:p>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156633</xdr:rowOff>
    </xdr:from>
    <xdr:to>
      <xdr:col>7</xdr:col>
      <xdr:colOff>152400</xdr:colOff>
      <xdr:row>41</xdr:row>
      <xdr:rowOff>156633</xdr:rowOff>
    </xdr:to>
    <xdr:cxnSp macro="">
      <xdr:nvCxnSpPr>
        <xdr:cNvPr id="68" name="直線コネクタ 67"/>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156633</xdr:rowOff>
    </xdr:from>
    <xdr:to>
      <xdr:col>6</xdr:col>
      <xdr:colOff>0</xdr:colOff>
      <xdr:row>41</xdr:row>
      <xdr:rowOff>156633</xdr:rowOff>
    </xdr:to>
    <xdr:cxnSp macro="">
      <xdr:nvCxnSpPr>
        <xdr:cNvPr id="71" name="直線コネクタ 70"/>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38</xdr:row>
      <xdr:rowOff>157692</xdr:rowOff>
    </xdr:from>
    <xdr:to>
      <xdr:col>6</xdr:col>
      <xdr:colOff>50800</xdr:colOff>
      <xdr:row>39</xdr:row>
      <xdr:rowOff>87842</xdr:rowOff>
    </xdr:to>
    <xdr:sp macro="" textlink="">
      <xdr:nvSpPr>
        <xdr:cNvPr id="72" name="フローチャート : 判断 71"/>
        <xdr:cNvSpPr/>
      </xdr:nvSpPr>
      <xdr:spPr>
        <a:xfrm>
          <a:off x="4064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98019</xdr:rowOff>
    </xdr:from>
    <xdr:ext cx="736600" cy="259045"/>
    <xdr:sp macro="" textlink="">
      <xdr:nvSpPr>
        <xdr:cNvPr id="73" name="テキスト ボックス 72"/>
        <xdr:cNvSpPr txBox="1"/>
      </xdr:nvSpPr>
      <xdr:spPr>
        <a:xfrm>
          <a:off x="3733800" y="644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156633</xdr:rowOff>
    </xdr:from>
    <xdr:to>
      <xdr:col>4</xdr:col>
      <xdr:colOff>482600</xdr:colOff>
      <xdr:row>42</xdr:row>
      <xdr:rowOff>5292</xdr:rowOff>
    </xdr:to>
    <xdr:cxnSp macro="">
      <xdr:nvCxnSpPr>
        <xdr:cNvPr id="74" name="直線コネクタ 73"/>
        <xdr:cNvCxnSpPr/>
      </xdr:nvCxnSpPr>
      <xdr:spPr>
        <a:xfrm flipV="1">
          <a:off x="2336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5292</xdr:rowOff>
    </xdr:from>
    <xdr:to>
      <xdr:col>3</xdr:col>
      <xdr:colOff>279400</xdr:colOff>
      <xdr:row>42</xdr:row>
      <xdr:rowOff>45508</xdr:rowOff>
    </xdr:to>
    <xdr:cxnSp macro="">
      <xdr:nvCxnSpPr>
        <xdr:cNvPr id="77" name="直線コネクタ 76"/>
        <xdr:cNvCxnSpPr/>
      </xdr:nvCxnSpPr>
      <xdr:spPr>
        <a:xfrm flipV="1">
          <a:off x="1447800" y="72061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81" name="テキスト ボックス 80"/>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87" name="円/楕円 86"/>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77910</xdr:rowOff>
    </xdr:from>
    <xdr:ext cx="762000" cy="259045"/>
    <xdr:sp macro="" textlink="">
      <xdr:nvSpPr>
        <xdr:cNvPr id="88" name="財政力該当値テキスト"/>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105833</xdr:rowOff>
    </xdr:from>
    <xdr:to>
      <xdr:col>6</xdr:col>
      <xdr:colOff>50800</xdr:colOff>
      <xdr:row>42</xdr:row>
      <xdr:rowOff>35983</xdr:rowOff>
    </xdr:to>
    <xdr:sp macro="" textlink="">
      <xdr:nvSpPr>
        <xdr:cNvPr id="89" name="円/楕円 88"/>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20760</xdr:rowOff>
    </xdr:from>
    <xdr:ext cx="736600" cy="259045"/>
    <xdr:sp macro="" textlink="">
      <xdr:nvSpPr>
        <xdr:cNvPr id="90" name="テキスト ボックス 89"/>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105833</xdr:rowOff>
    </xdr:from>
    <xdr:to>
      <xdr:col>4</xdr:col>
      <xdr:colOff>533400</xdr:colOff>
      <xdr:row>42</xdr:row>
      <xdr:rowOff>35983</xdr:rowOff>
    </xdr:to>
    <xdr:sp macro="" textlink="">
      <xdr:nvSpPr>
        <xdr:cNvPr id="91" name="円/楕円 90"/>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20760</xdr:rowOff>
    </xdr:from>
    <xdr:ext cx="762000" cy="259045"/>
    <xdr:sp macro="" textlink="">
      <xdr:nvSpPr>
        <xdr:cNvPr id="92" name="テキスト ボックス 91"/>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125942</xdr:rowOff>
    </xdr:from>
    <xdr:to>
      <xdr:col>3</xdr:col>
      <xdr:colOff>330200</xdr:colOff>
      <xdr:row>42</xdr:row>
      <xdr:rowOff>56092</xdr:rowOff>
    </xdr:to>
    <xdr:sp macro="" textlink="">
      <xdr:nvSpPr>
        <xdr:cNvPr id="93" name="円/楕円 92"/>
        <xdr:cNvSpPr/>
      </xdr:nvSpPr>
      <xdr:spPr>
        <a:xfrm>
          <a:off x="2286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40869</xdr:rowOff>
    </xdr:from>
    <xdr:ext cx="762000" cy="259045"/>
    <xdr:sp macro="" textlink="">
      <xdr:nvSpPr>
        <xdr:cNvPr id="94" name="テキスト ボックス 93"/>
        <xdr:cNvSpPr txBox="1"/>
      </xdr:nvSpPr>
      <xdr:spPr>
        <a:xfrm>
          <a:off x="1955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166158</xdr:rowOff>
    </xdr:from>
    <xdr:to>
      <xdr:col>2</xdr:col>
      <xdr:colOff>127000</xdr:colOff>
      <xdr:row>42</xdr:row>
      <xdr:rowOff>96308</xdr:rowOff>
    </xdr:to>
    <xdr:sp macro="" textlink="">
      <xdr:nvSpPr>
        <xdr:cNvPr id="95" name="円/楕円 94"/>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81085</xdr:rowOff>
    </xdr:from>
    <xdr:ext cx="762000" cy="259045"/>
    <xdr:sp macro="" textlink="">
      <xdr:nvSpPr>
        <xdr:cNvPr id="96" name="テキスト ボックス 95"/>
        <xdr:cNvSpPr txBox="1"/>
      </xdr:nvSpPr>
      <xdr:spPr>
        <a:xfrm>
          <a:off x="1066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歳入経常一般財源は</a:t>
          </a:r>
          <a:r>
            <a:rPr kumimoji="1" lang="en-US" altLang="ja-JP" sz="1300">
              <a:latin typeface="ＭＳ Ｐゴシック"/>
            </a:rPr>
            <a:t>260,807</a:t>
          </a:r>
          <a:r>
            <a:rPr kumimoji="1" lang="ja-JP" altLang="en-US" sz="1300">
              <a:latin typeface="ＭＳ Ｐゴシック"/>
            </a:rPr>
            <a:t>千円の減となったが、人件費・公債費に充当した一般財源が減となり、前年度に比べ</a:t>
          </a:r>
          <a:r>
            <a:rPr kumimoji="1" lang="en-US" altLang="ja-JP" sz="1300">
              <a:latin typeface="ＭＳ Ｐゴシック"/>
            </a:rPr>
            <a:t>0.1</a:t>
          </a:r>
          <a:r>
            <a:rPr kumimoji="1" lang="ja-JP" altLang="en-US" sz="1300">
              <a:latin typeface="ＭＳ Ｐゴシック"/>
            </a:rPr>
            <a:t>ポイントの改善となった。しかし、依然として類似団体を大幅に下回る数値で推移している。今後、社会保障関係経費のさらなる増加による財政の硬直化が見込まれることから、「中津市行政サービス高度化プラン」（平成</a:t>
          </a:r>
          <a:r>
            <a:rPr kumimoji="1" lang="en-US" altLang="ja-JP" sz="1300">
              <a:latin typeface="ＭＳ Ｐゴシック"/>
            </a:rPr>
            <a:t>29</a:t>
          </a:r>
          <a:r>
            <a:rPr kumimoji="1" lang="ja-JP" altLang="en-US" sz="1300">
              <a:latin typeface="ＭＳ Ｐゴシック"/>
            </a:rPr>
            <a:t>年度～平成</a:t>
          </a:r>
          <a:r>
            <a:rPr kumimoji="1" lang="en-US" altLang="ja-JP" sz="1300">
              <a:latin typeface="ＭＳ Ｐゴシック"/>
            </a:rPr>
            <a:t>33</a:t>
          </a:r>
          <a:r>
            <a:rPr kumimoji="1" lang="ja-JP" altLang="en-US" sz="1300">
              <a:latin typeface="ＭＳ Ｐゴシック"/>
            </a:rPr>
            <a:t>年度）に基づき、さらなる自主財源の確保及び人件費等経常経費の削減を図る。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4656</xdr:rowOff>
    </xdr:from>
    <xdr:to>
      <xdr:col>7</xdr:col>
      <xdr:colOff>152400</xdr:colOff>
      <xdr:row>65</xdr:row>
      <xdr:rowOff>12700</xdr:rowOff>
    </xdr:to>
    <xdr:cxnSp macro="">
      <xdr:nvCxnSpPr>
        <xdr:cNvPr id="131" name="直線コネクタ 130"/>
        <xdr:cNvCxnSpPr/>
      </xdr:nvCxnSpPr>
      <xdr:spPr>
        <a:xfrm flipV="1">
          <a:off x="4114800" y="1114890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2"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111760</xdr:rowOff>
    </xdr:from>
    <xdr:to>
      <xdr:col>6</xdr:col>
      <xdr:colOff>0</xdr:colOff>
      <xdr:row>65</xdr:row>
      <xdr:rowOff>12700</xdr:rowOff>
    </xdr:to>
    <xdr:cxnSp macro="">
      <xdr:nvCxnSpPr>
        <xdr:cNvPr id="134" name="直線コネクタ 133"/>
        <xdr:cNvCxnSpPr/>
      </xdr:nvCxnSpPr>
      <xdr:spPr>
        <a:xfrm>
          <a:off x="3225800" y="110845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121514</xdr:rowOff>
    </xdr:from>
    <xdr:ext cx="736600" cy="259045"/>
    <xdr:sp macro="" textlink="">
      <xdr:nvSpPr>
        <xdr:cNvPr id="136" name="テキスト ボックス 135"/>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66040</xdr:rowOff>
    </xdr:from>
    <xdr:to>
      <xdr:col>4</xdr:col>
      <xdr:colOff>482600</xdr:colOff>
      <xdr:row>64</xdr:row>
      <xdr:rowOff>111760</xdr:rowOff>
    </xdr:to>
    <xdr:cxnSp macro="">
      <xdr:nvCxnSpPr>
        <xdr:cNvPr id="137" name="直線コネクタ 136"/>
        <xdr:cNvCxnSpPr/>
      </xdr:nvCxnSpPr>
      <xdr:spPr>
        <a:xfrm>
          <a:off x="2336800" y="1086739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127017</xdr:rowOff>
    </xdr:from>
    <xdr:ext cx="762000" cy="259045"/>
    <xdr:sp macro="" textlink="">
      <xdr:nvSpPr>
        <xdr:cNvPr id="139" name="テキスト ボックス 138"/>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17780</xdr:rowOff>
    </xdr:from>
    <xdr:to>
      <xdr:col>3</xdr:col>
      <xdr:colOff>279400</xdr:colOff>
      <xdr:row>63</xdr:row>
      <xdr:rowOff>66040</xdr:rowOff>
    </xdr:to>
    <xdr:cxnSp macro="">
      <xdr:nvCxnSpPr>
        <xdr:cNvPr id="140" name="直線コネクタ 139"/>
        <xdr:cNvCxnSpPr/>
      </xdr:nvCxnSpPr>
      <xdr:spPr>
        <a:xfrm>
          <a:off x="1447800" y="108191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22454</xdr:rowOff>
    </xdr:from>
    <xdr:ext cx="762000" cy="259045"/>
    <xdr:sp macro="" textlink="">
      <xdr:nvSpPr>
        <xdr:cNvPr id="142" name="テキスト ボックス 141"/>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4" name="テキスト ボックス 143"/>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125306</xdr:rowOff>
    </xdr:from>
    <xdr:to>
      <xdr:col>7</xdr:col>
      <xdr:colOff>203200</xdr:colOff>
      <xdr:row>65</xdr:row>
      <xdr:rowOff>55456</xdr:rowOff>
    </xdr:to>
    <xdr:sp macro="" textlink="">
      <xdr:nvSpPr>
        <xdr:cNvPr id="150" name="円/楕円 149"/>
        <xdr:cNvSpPr/>
      </xdr:nvSpPr>
      <xdr:spPr>
        <a:xfrm>
          <a:off x="49022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97383</xdr:rowOff>
    </xdr:from>
    <xdr:ext cx="762000" cy="259045"/>
    <xdr:sp macro="" textlink="">
      <xdr:nvSpPr>
        <xdr:cNvPr id="151" name="財政構造の弾力性該当値テキスト"/>
        <xdr:cNvSpPr txBox="1"/>
      </xdr:nvSpPr>
      <xdr:spPr>
        <a:xfrm>
          <a:off x="5041900" y="1107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133350</xdr:rowOff>
    </xdr:from>
    <xdr:to>
      <xdr:col>6</xdr:col>
      <xdr:colOff>50800</xdr:colOff>
      <xdr:row>65</xdr:row>
      <xdr:rowOff>63500</xdr:rowOff>
    </xdr:to>
    <xdr:sp macro="" textlink="">
      <xdr:nvSpPr>
        <xdr:cNvPr id="152" name="円/楕円 151"/>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48277</xdr:rowOff>
    </xdr:from>
    <xdr:ext cx="736600" cy="259045"/>
    <xdr:sp macro="" textlink="">
      <xdr:nvSpPr>
        <xdr:cNvPr id="153" name="テキスト ボックス 152"/>
        <xdr:cNvSpPr txBox="1"/>
      </xdr:nvSpPr>
      <xdr:spPr>
        <a:xfrm>
          <a:off x="3733800" y="1119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60960</xdr:rowOff>
    </xdr:from>
    <xdr:to>
      <xdr:col>4</xdr:col>
      <xdr:colOff>533400</xdr:colOff>
      <xdr:row>64</xdr:row>
      <xdr:rowOff>162560</xdr:rowOff>
    </xdr:to>
    <xdr:sp macro="" textlink="">
      <xdr:nvSpPr>
        <xdr:cNvPr id="154" name="円/楕円 153"/>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147337</xdr:rowOff>
    </xdr:from>
    <xdr:ext cx="762000" cy="259045"/>
    <xdr:sp macro="" textlink="">
      <xdr:nvSpPr>
        <xdr:cNvPr id="155" name="テキスト ボックス 154"/>
        <xdr:cNvSpPr txBox="1"/>
      </xdr:nvSpPr>
      <xdr:spPr>
        <a:xfrm>
          <a:off x="2844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15240</xdr:rowOff>
    </xdr:from>
    <xdr:to>
      <xdr:col>3</xdr:col>
      <xdr:colOff>330200</xdr:colOff>
      <xdr:row>63</xdr:row>
      <xdr:rowOff>116840</xdr:rowOff>
    </xdr:to>
    <xdr:sp macro="" textlink="">
      <xdr:nvSpPr>
        <xdr:cNvPr id="156" name="円/楕円 155"/>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101617</xdr:rowOff>
    </xdr:from>
    <xdr:ext cx="762000" cy="259045"/>
    <xdr:sp macro="" textlink="">
      <xdr:nvSpPr>
        <xdr:cNvPr id="157" name="テキスト ボックス 156"/>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138430</xdr:rowOff>
    </xdr:from>
    <xdr:to>
      <xdr:col>2</xdr:col>
      <xdr:colOff>127000</xdr:colOff>
      <xdr:row>63</xdr:row>
      <xdr:rowOff>68580</xdr:rowOff>
    </xdr:to>
    <xdr:sp macro="" textlink="">
      <xdr:nvSpPr>
        <xdr:cNvPr id="158" name="円/楕円 157"/>
        <xdr:cNvSpPr/>
      </xdr:nvSpPr>
      <xdr:spPr>
        <a:xfrm>
          <a:off x="1397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53357</xdr:rowOff>
    </xdr:from>
    <xdr:ext cx="762000" cy="259045"/>
    <xdr:sp macro="" textlink="">
      <xdr:nvSpPr>
        <xdr:cNvPr id="159" name="テキスト ボックス 158"/>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[144,618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132,683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人口１人当たりの金額が類似団体平均を上回っているのは、主に人件費が要因となっている。これは平成</a:t>
          </a:r>
          <a:r>
            <a:rPr kumimoji="1" lang="en-US" altLang="ja-JP" sz="1300">
              <a:latin typeface="ＭＳ Ｐゴシック"/>
            </a:rPr>
            <a:t>17</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日に市町村合併を行ったことにより、職員数が増となったためである。前年度に比べ平成</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503</a:t>
          </a:r>
          <a:r>
            <a:rPr kumimoji="1" lang="ja-JP" altLang="en-US" sz="1300">
              <a:latin typeface="ＭＳ Ｐゴシック"/>
            </a:rPr>
            <a:t>円の減額となっているが、「中津市行政サービス高度化プラン」（平成</a:t>
          </a:r>
          <a:r>
            <a:rPr kumimoji="1" lang="en-US" altLang="ja-JP" sz="1300">
              <a:latin typeface="ＭＳ Ｐゴシック"/>
            </a:rPr>
            <a:t>29</a:t>
          </a:r>
          <a:r>
            <a:rPr kumimoji="1" lang="ja-JP" altLang="en-US" sz="1300">
              <a:latin typeface="ＭＳ Ｐゴシック"/>
            </a:rPr>
            <a:t>年度～平成</a:t>
          </a:r>
          <a:r>
            <a:rPr kumimoji="1" lang="en-US" altLang="ja-JP" sz="1300">
              <a:latin typeface="ＭＳ Ｐゴシック"/>
            </a:rPr>
            <a:t>33</a:t>
          </a:r>
          <a:r>
            <a:rPr kumimoji="1" lang="ja-JP" altLang="en-US" sz="1300">
              <a:latin typeface="ＭＳ Ｐゴシック"/>
            </a:rPr>
            <a:t>年度）に基づき、職員数の適正管理及びさらなる経費の削減に努める。</a:t>
          </a: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159911</xdr:rowOff>
    </xdr:from>
    <xdr:to>
      <xdr:col>7</xdr:col>
      <xdr:colOff>152400</xdr:colOff>
      <xdr:row>84</xdr:row>
      <xdr:rowOff>163956</xdr:rowOff>
    </xdr:to>
    <xdr:cxnSp macro="">
      <xdr:nvCxnSpPr>
        <xdr:cNvPr id="194" name="直線コネクタ 193"/>
        <xdr:cNvCxnSpPr/>
      </xdr:nvCxnSpPr>
      <xdr:spPr>
        <a:xfrm flipV="1">
          <a:off x="4114800" y="14561711"/>
          <a:ext cx="838200" cy="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37378</xdr:rowOff>
    </xdr:from>
    <xdr:ext cx="762000" cy="259045"/>
    <xdr:sp macro="" textlink="">
      <xdr:nvSpPr>
        <xdr:cNvPr id="195" name="人件費・物件費等の状況平均値テキスト"/>
        <xdr:cNvSpPr txBox="1"/>
      </xdr:nvSpPr>
      <xdr:spPr>
        <a:xfrm>
          <a:off x="5041900" y="14267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111168</xdr:rowOff>
    </xdr:from>
    <xdr:to>
      <xdr:col>6</xdr:col>
      <xdr:colOff>0</xdr:colOff>
      <xdr:row>84</xdr:row>
      <xdr:rowOff>163956</xdr:rowOff>
    </xdr:to>
    <xdr:cxnSp macro="">
      <xdr:nvCxnSpPr>
        <xdr:cNvPr id="197" name="直線コネクタ 196"/>
        <xdr:cNvCxnSpPr/>
      </xdr:nvCxnSpPr>
      <xdr:spPr>
        <a:xfrm>
          <a:off x="3225800" y="14512968"/>
          <a:ext cx="889000" cy="5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70662</xdr:rowOff>
    </xdr:from>
    <xdr:to>
      <xdr:col>6</xdr:col>
      <xdr:colOff>50800</xdr:colOff>
      <xdr:row>84</xdr:row>
      <xdr:rowOff>812</xdr:rowOff>
    </xdr:to>
    <xdr:sp macro="" textlink="">
      <xdr:nvSpPr>
        <xdr:cNvPr id="198" name="フローチャート : 判断 197"/>
        <xdr:cNvSpPr/>
      </xdr:nvSpPr>
      <xdr:spPr>
        <a:xfrm>
          <a:off x="4064000" y="1430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10989</xdr:rowOff>
    </xdr:from>
    <xdr:ext cx="736600" cy="259045"/>
    <xdr:sp macro="" textlink="">
      <xdr:nvSpPr>
        <xdr:cNvPr id="199" name="テキスト ボックス 198"/>
        <xdr:cNvSpPr txBox="1"/>
      </xdr:nvSpPr>
      <xdr:spPr>
        <a:xfrm>
          <a:off x="3733800" y="14069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34201</xdr:rowOff>
    </xdr:from>
    <xdr:to>
      <xdr:col>4</xdr:col>
      <xdr:colOff>482600</xdr:colOff>
      <xdr:row>84</xdr:row>
      <xdr:rowOff>111168</xdr:rowOff>
    </xdr:to>
    <xdr:cxnSp macro="">
      <xdr:nvCxnSpPr>
        <xdr:cNvPr id="200" name="直線コネクタ 199"/>
        <xdr:cNvCxnSpPr/>
      </xdr:nvCxnSpPr>
      <xdr:spPr>
        <a:xfrm>
          <a:off x="2336800" y="14436001"/>
          <a:ext cx="889000" cy="7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33430</xdr:rowOff>
    </xdr:from>
    <xdr:ext cx="762000" cy="259045"/>
    <xdr:sp macro="" textlink="">
      <xdr:nvSpPr>
        <xdr:cNvPr id="202" name="テキスト ボックス 201"/>
        <xdr:cNvSpPr txBox="1"/>
      </xdr:nvSpPr>
      <xdr:spPr>
        <a:xfrm>
          <a:off x="2844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34201</xdr:rowOff>
    </xdr:from>
    <xdr:to>
      <xdr:col>3</xdr:col>
      <xdr:colOff>279400</xdr:colOff>
      <xdr:row>84</xdr:row>
      <xdr:rowOff>60776</xdr:rowOff>
    </xdr:to>
    <xdr:cxnSp macro="">
      <xdr:nvCxnSpPr>
        <xdr:cNvPr id="203" name="直線コネクタ 202"/>
        <xdr:cNvCxnSpPr/>
      </xdr:nvCxnSpPr>
      <xdr:spPr>
        <a:xfrm flipV="1">
          <a:off x="1447800" y="14436001"/>
          <a:ext cx="889000" cy="2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25508</xdr:rowOff>
    </xdr:from>
    <xdr:ext cx="762000" cy="259045"/>
    <xdr:sp macro="" textlink="">
      <xdr:nvSpPr>
        <xdr:cNvPr id="205" name="テキスト ボックス 204"/>
        <xdr:cNvSpPr txBox="1"/>
      </xdr:nvSpPr>
      <xdr:spPr>
        <a:xfrm>
          <a:off x="1955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13378</xdr:rowOff>
    </xdr:from>
    <xdr:ext cx="762000" cy="259045"/>
    <xdr:sp macro="" textlink="">
      <xdr:nvSpPr>
        <xdr:cNvPr id="207" name="テキスト ボックス 206"/>
        <xdr:cNvSpPr txBox="1"/>
      </xdr:nvSpPr>
      <xdr:spPr>
        <a:xfrm>
          <a:off x="1066800" y="1407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109111</xdr:rowOff>
    </xdr:from>
    <xdr:to>
      <xdr:col>7</xdr:col>
      <xdr:colOff>203200</xdr:colOff>
      <xdr:row>85</xdr:row>
      <xdr:rowOff>39261</xdr:rowOff>
    </xdr:to>
    <xdr:sp macro="" textlink="">
      <xdr:nvSpPr>
        <xdr:cNvPr id="213" name="円/楕円 212"/>
        <xdr:cNvSpPr/>
      </xdr:nvSpPr>
      <xdr:spPr>
        <a:xfrm>
          <a:off x="4902200" y="1451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81188</xdr:rowOff>
    </xdr:from>
    <xdr:ext cx="762000" cy="259045"/>
    <xdr:sp macro="" textlink="">
      <xdr:nvSpPr>
        <xdr:cNvPr id="214" name="人件費・物件費等の状況該当値テキスト"/>
        <xdr:cNvSpPr txBox="1"/>
      </xdr:nvSpPr>
      <xdr:spPr>
        <a:xfrm>
          <a:off x="5041900" y="14482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144,618</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113156</xdr:rowOff>
    </xdr:from>
    <xdr:to>
      <xdr:col>6</xdr:col>
      <xdr:colOff>50800</xdr:colOff>
      <xdr:row>85</xdr:row>
      <xdr:rowOff>43306</xdr:rowOff>
    </xdr:to>
    <xdr:sp macro="" textlink="">
      <xdr:nvSpPr>
        <xdr:cNvPr id="215" name="円/楕円 214"/>
        <xdr:cNvSpPr/>
      </xdr:nvSpPr>
      <xdr:spPr>
        <a:xfrm>
          <a:off x="4064000" y="1451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28083</xdr:rowOff>
    </xdr:from>
    <xdr:ext cx="736600" cy="259045"/>
    <xdr:sp macro="" textlink="">
      <xdr:nvSpPr>
        <xdr:cNvPr id="216" name="テキスト ボックス 215"/>
        <xdr:cNvSpPr txBox="1"/>
      </xdr:nvSpPr>
      <xdr:spPr>
        <a:xfrm>
          <a:off x="3733800" y="14601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145,121</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60368</xdr:rowOff>
    </xdr:from>
    <xdr:to>
      <xdr:col>4</xdr:col>
      <xdr:colOff>533400</xdr:colOff>
      <xdr:row>84</xdr:row>
      <xdr:rowOff>161968</xdr:rowOff>
    </xdr:to>
    <xdr:sp macro="" textlink="">
      <xdr:nvSpPr>
        <xdr:cNvPr id="217" name="円/楕円 216"/>
        <xdr:cNvSpPr/>
      </xdr:nvSpPr>
      <xdr:spPr>
        <a:xfrm>
          <a:off x="3175000" y="1446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146745</xdr:rowOff>
    </xdr:from>
    <xdr:ext cx="762000" cy="259045"/>
    <xdr:sp macro="" textlink="">
      <xdr:nvSpPr>
        <xdr:cNvPr id="218" name="テキスト ボックス 217"/>
        <xdr:cNvSpPr txBox="1"/>
      </xdr:nvSpPr>
      <xdr:spPr>
        <a:xfrm>
          <a:off x="2844800" y="1454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138,558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154851</xdr:rowOff>
    </xdr:from>
    <xdr:to>
      <xdr:col>3</xdr:col>
      <xdr:colOff>330200</xdr:colOff>
      <xdr:row>84</xdr:row>
      <xdr:rowOff>85001</xdr:rowOff>
    </xdr:to>
    <xdr:sp macro="" textlink="">
      <xdr:nvSpPr>
        <xdr:cNvPr id="219" name="円/楕円 218"/>
        <xdr:cNvSpPr/>
      </xdr:nvSpPr>
      <xdr:spPr>
        <a:xfrm>
          <a:off x="2286000" y="1438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69778</xdr:rowOff>
    </xdr:from>
    <xdr:ext cx="762000" cy="259045"/>
    <xdr:sp macro="" textlink="">
      <xdr:nvSpPr>
        <xdr:cNvPr id="220" name="テキスト ボックス 219"/>
        <xdr:cNvSpPr txBox="1"/>
      </xdr:nvSpPr>
      <xdr:spPr>
        <a:xfrm>
          <a:off x="1955800" y="14471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128,989</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9976</xdr:rowOff>
    </xdr:from>
    <xdr:to>
      <xdr:col>2</xdr:col>
      <xdr:colOff>127000</xdr:colOff>
      <xdr:row>84</xdr:row>
      <xdr:rowOff>111576</xdr:rowOff>
    </xdr:to>
    <xdr:sp macro="" textlink="">
      <xdr:nvSpPr>
        <xdr:cNvPr id="221" name="円/楕円 220"/>
        <xdr:cNvSpPr/>
      </xdr:nvSpPr>
      <xdr:spPr>
        <a:xfrm>
          <a:off x="1397000" y="1441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96353</xdr:rowOff>
    </xdr:from>
    <xdr:ext cx="762000" cy="259045"/>
    <xdr:sp macro="" textlink="">
      <xdr:nvSpPr>
        <xdr:cNvPr id="222" name="テキスト ボックス 221"/>
        <xdr:cNvSpPr txBox="1"/>
      </xdr:nvSpPr>
      <xdr:spPr>
        <a:xfrm>
          <a:off x="1066800" y="1449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132,293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17</a:t>
          </a:r>
          <a:r>
            <a:rPr kumimoji="1" lang="ja-JP" altLang="en-US" sz="1300">
              <a:latin typeface="ＭＳ Ｐゴシック"/>
            </a:rPr>
            <a:t>年度より特別職給与</a:t>
          </a:r>
          <a:r>
            <a:rPr kumimoji="1" lang="en-US" altLang="ja-JP" sz="1300">
              <a:latin typeface="ＭＳ Ｐゴシック"/>
            </a:rPr>
            <a:t>8</a:t>
          </a:r>
          <a:r>
            <a:rPr kumimoji="1" lang="ja-JP" altLang="en-US" sz="1300">
              <a:latin typeface="ＭＳ Ｐゴシック"/>
            </a:rPr>
            <a:t>～</a:t>
          </a:r>
          <a:r>
            <a:rPr kumimoji="1" lang="en-US" altLang="ja-JP" sz="1300">
              <a:latin typeface="ＭＳ Ｐゴシック"/>
            </a:rPr>
            <a:t>10</a:t>
          </a:r>
          <a:r>
            <a:rPr kumimoji="1" lang="ja-JP" altLang="en-US" sz="1300">
              <a:latin typeface="ＭＳ Ｐゴシック"/>
            </a:rPr>
            <a:t>％カット、平成</a:t>
          </a:r>
          <a:r>
            <a:rPr kumimoji="1" lang="en-US" altLang="ja-JP" sz="1300">
              <a:latin typeface="ＭＳ Ｐゴシック"/>
            </a:rPr>
            <a:t>18</a:t>
          </a:r>
          <a:r>
            <a:rPr kumimoji="1" lang="ja-JP" altLang="en-US" sz="1300">
              <a:latin typeface="ＭＳ Ｐゴシック"/>
            </a:rPr>
            <a:t>年度より一般職員給与</a:t>
          </a:r>
          <a:r>
            <a:rPr kumimoji="1" lang="en-US" altLang="ja-JP" sz="1300">
              <a:latin typeface="ＭＳ Ｐゴシック"/>
            </a:rPr>
            <a:t>4</a:t>
          </a:r>
          <a:r>
            <a:rPr kumimoji="1" lang="ja-JP" altLang="en-US" sz="1300">
              <a:latin typeface="ＭＳ Ｐゴシック"/>
            </a:rPr>
            <a:t>％カット及び管理職手当</a:t>
          </a:r>
          <a:r>
            <a:rPr kumimoji="1" lang="en-US" altLang="ja-JP" sz="1300">
              <a:latin typeface="ＭＳ Ｐゴシック"/>
            </a:rPr>
            <a:t>20</a:t>
          </a:r>
          <a:r>
            <a:rPr kumimoji="1" lang="ja-JP" altLang="en-US" sz="1300">
              <a:latin typeface="ＭＳ Ｐゴシック"/>
            </a:rPr>
            <a:t>％カットを実施。また平成</a:t>
          </a:r>
          <a:r>
            <a:rPr kumimoji="1" lang="en-US" altLang="ja-JP" sz="1300">
              <a:latin typeface="ＭＳ Ｐゴシック"/>
            </a:rPr>
            <a:t>18</a:t>
          </a:r>
          <a:r>
            <a:rPr kumimoji="1" lang="ja-JP" altLang="en-US" sz="1300">
              <a:latin typeface="ＭＳ Ｐゴシック"/>
            </a:rPr>
            <a:t>年度と平成</a:t>
          </a:r>
          <a:r>
            <a:rPr kumimoji="1" lang="en-US" altLang="ja-JP" sz="1300">
              <a:latin typeface="ＭＳ Ｐゴシック"/>
            </a:rPr>
            <a:t>22</a:t>
          </a:r>
          <a:r>
            <a:rPr kumimoji="1" lang="ja-JP" altLang="en-US" sz="1300">
              <a:latin typeface="ＭＳ Ｐゴシック"/>
            </a:rPr>
            <a:t>年度において、給与構造の見直しを行い、さらに平成</a:t>
          </a:r>
          <a:r>
            <a:rPr kumimoji="1" lang="en-US" altLang="ja-JP" sz="1300">
              <a:latin typeface="ＭＳ Ｐゴシック"/>
            </a:rPr>
            <a:t>25</a:t>
          </a:r>
          <a:r>
            <a:rPr kumimoji="1" lang="ja-JP" altLang="en-US" sz="1300">
              <a:latin typeface="ＭＳ Ｐゴシック"/>
            </a:rPr>
            <a:t>年度まで、特別職給与を従前の率でカットし、一般職においても</a:t>
          </a:r>
          <a:r>
            <a:rPr kumimoji="1" lang="en-US" altLang="ja-JP" sz="1300">
              <a:latin typeface="ＭＳ Ｐゴシック"/>
            </a:rPr>
            <a:t>0.5</a:t>
          </a:r>
          <a:r>
            <a:rPr kumimoji="1" lang="ja-JP" altLang="en-US" sz="1300">
              <a:latin typeface="ＭＳ Ｐゴシック"/>
            </a:rPr>
            <a:t>～</a:t>
          </a:r>
          <a:r>
            <a:rPr kumimoji="1" lang="en-US" altLang="ja-JP" sz="1300">
              <a:latin typeface="ＭＳ Ｐゴシック"/>
            </a:rPr>
            <a:t>2</a:t>
          </a:r>
          <a:r>
            <a:rPr kumimoji="1" lang="ja-JP" altLang="en-US" sz="1300">
              <a:latin typeface="ＭＳ Ｐゴシック"/>
            </a:rPr>
            <a:t>％のカットを行ってきた。今後は「中津市行政サービス高度化プラン」（平成</a:t>
          </a:r>
          <a:r>
            <a:rPr kumimoji="1" lang="en-US" altLang="ja-JP" sz="1300">
              <a:latin typeface="ＭＳ Ｐゴシック"/>
            </a:rPr>
            <a:t>29</a:t>
          </a:r>
          <a:r>
            <a:rPr kumimoji="1" lang="ja-JP" altLang="en-US" sz="1300">
              <a:latin typeface="ＭＳ Ｐゴシック"/>
            </a:rPr>
            <a:t>年度～平成</a:t>
          </a:r>
          <a:r>
            <a:rPr kumimoji="1" lang="en-US" altLang="ja-JP" sz="1300">
              <a:latin typeface="ＭＳ Ｐゴシック"/>
            </a:rPr>
            <a:t>33</a:t>
          </a:r>
          <a:r>
            <a:rPr kumimoji="1" lang="ja-JP" altLang="en-US" sz="1300">
              <a:latin typeface="ＭＳ Ｐゴシック"/>
            </a:rPr>
            <a:t>年度）に基づき、職員給与の適正化を図る。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86</xdr:row>
      <xdr:rowOff>109643</xdr:rowOff>
    </xdr:to>
    <xdr:cxnSp macro="">
      <xdr:nvCxnSpPr>
        <xdr:cNvPr id="251" name="直線コネクタ 250"/>
        <xdr:cNvCxnSpPr/>
      </xdr:nvCxnSpPr>
      <xdr:spPr>
        <a:xfrm flipV="1">
          <a:off x="17018000" y="13969577"/>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81720</xdr:rowOff>
    </xdr:from>
    <xdr:ext cx="762000" cy="259045"/>
    <xdr:sp macro="" textlink="">
      <xdr:nvSpPr>
        <xdr:cNvPr id="252" name="給与水準   （国との比較）最小値テキスト"/>
        <xdr:cNvSpPr txBox="1"/>
      </xdr:nvSpPr>
      <xdr:spPr>
        <a:xfrm>
          <a:off x="17106900" y="148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109643</xdr:rowOff>
    </xdr:from>
    <xdr:to>
      <xdr:col>24</xdr:col>
      <xdr:colOff>647700</xdr:colOff>
      <xdr:row>86</xdr:row>
      <xdr:rowOff>109643</xdr:rowOff>
    </xdr:to>
    <xdr:cxnSp macro="">
      <xdr:nvCxnSpPr>
        <xdr:cNvPr id="253" name="直線コネクタ 252"/>
        <xdr:cNvCxnSpPr/>
      </xdr:nvCxnSpPr>
      <xdr:spPr>
        <a:xfrm>
          <a:off x="16929100" y="14854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21166</xdr:rowOff>
    </xdr:from>
    <xdr:to>
      <xdr:col>24</xdr:col>
      <xdr:colOff>558800</xdr:colOff>
      <xdr:row>86</xdr:row>
      <xdr:rowOff>21166</xdr:rowOff>
    </xdr:to>
    <xdr:cxnSp macro="">
      <xdr:nvCxnSpPr>
        <xdr:cNvPr id="256" name="直線コネクタ 255"/>
        <xdr:cNvCxnSpPr/>
      </xdr:nvCxnSpPr>
      <xdr:spPr>
        <a:xfrm>
          <a:off x="16179800" y="147658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16104</xdr:rowOff>
    </xdr:from>
    <xdr:ext cx="762000" cy="259045"/>
    <xdr:sp macro="" textlink="">
      <xdr:nvSpPr>
        <xdr:cNvPr id="257" name="給与水準   （国との比較）平均値テキスト"/>
        <xdr:cNvSpPr txBox="1"/>
      </xdr:nvSpPr>
      <xdr:spPr>
        <a:xfrm>
          <a:off x="17106900" y="1424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171027</xdr:rowOff>
    </xdr:from>
    <xdr:to>
      <xdr:col>24</xdr:col>
      <xdr:colOff>609600</xdr:colOff>
      <xdr:row>84</xdr:row>
      <xdr:rowOff>101177</xdr:rowOff>
    </xdr:to>
    <xdr:sp macro="" textlink="">
      <xdr:nvSpPr>
        <xdr:cNvPr id="258" name="フローチャート : 判断 257"/>
        <xdr:cNvSpPr/>
      </xdr:nvSpPr>
      <xdr:spPr>
        <a:xfrm>
          <a:off x="169672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160443</xdr:rowOff>
    </xdr:from>
    <xdr:to>
      <xdr:col>23</xdr:col>
      <xdr:colOff>406400</xdr:colOff>
      <xdr:row>86</xdr:row>
      <xdr:rowOff>21166</xdr:rowOff>
    </xdr:to>
    <xdr:cxnSp macro="">
      <xdr:nvCxnSpPr>
        <xdr:cNvPr id="259" name="直線コネクタ 258"/>
        <xdr:cNvCxnSpPr/>
      </xdr:nvCxnSpPr>
      <xdr:spPr>
        <a:xfrm>
          <a:off x="15290800" y="1473369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23707</xdr:rowOff>
    </xdr:from>
    <xdr:to>
      <xdr:col>23</xdr:col>
      <xdr:colOff>457200</xdr:colOff>
      <xdr:row>84</xdr:row>
      <xdr:rowOff>125307</xdr:rowOff>
    </xdr:to>
    <xdr:sp macro="" textlink="">
      <xdr:nvSpPr>
        <xdr:cNvPr id="260" name="フローチャート : 判断 259"/>
        <xdr:cNvSpPr/>
      </xdr:nvSpPr>
      <xdr:spPr>
        <a:xfrm>
          <a:off x="16129000" y="144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135484</xdr:rowOff>
    </xdr:from>
    <xdr:ext cx="736600" cy="259045"/>
    <xdr:sp macro="" textlink="">
      <xdr:nvSpPr>
        <xdr:cNvPr id="261" name="テキスト ボックス 260"/>
        <xdr:cNvSpPr txBox="1"/>
      </xdr:nvSpPr>
      <xdr:spPr>
        <a:xfrm>
          <a:off x="15798800" y="14194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90593</xdr:rowOff>
    </xdr:from>
    <xdr:to>
      <xdr:col>22</xdr:col>
      <xdr:colOff>203200</xdr:colOff>
      <xdr:row>85</xdr:row>
      <xdr:rowOff>160443</xdr:rowOff>
    </xdr:to>
    <xdr:cxnSp macro="">
      <xdr:nvCxnSpPr>
        <xdr:cNvPr id="262" name="直線コネクタ 261"/>
        <xdr:cNvCxnSpPr/>
      </xdr:nvCxnSpPr>
      <xdr:spPr>
        <a:xfrm>
          <a:off x="14401800" y="1449239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63" name="フローチャート : 判断 262"/>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4" name="テキスト ボックス 263"/>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90593</xdr:rowOff>
    </xdr:from>
    <xdr:to>
      <xdr:col>21</xdr:col>
      <xdr:colOff>0</xdr:colOff>
      <xdr:row>89</xdr:row>
      <xdr:rowOff>102023</xdr:rowOff>
    </xdr:to>
    <xdr:cxnSp macro="">
      <xdr:nvCxnSpPr>
        <xdr:cNvPr id="265" name="直線コネクタ 264"/>
        <xdr:cNvCxnSpPr/>
      </xdr:nvCxnSpPr>
      <xdr:spPr>
        <a:xfrm flipV="1">
          <a:off x="13512800" y="14492393"/>
          <a:ext cx="889000" cy="86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171027</xdr:rowOff>
    </xdr:from>
    <xdr:to>
      <xdr:col>21</xdr:col>
      <xdr:colOff>50800</xdr:colOff>
      <xdr:row>84</xdr:row>
      <xdr:rowOff>101177</xdr:rowOff>
    </xdr:to>
    <xdr:sp macro="" textlink="">
      <xdr:nvSpPr>
        <xdr:cNvPr id="266" name="フローチャート : 判断 265"/>
        <xdr:cNvSpPr/>
      </xdr:nvSpPr>
      <xdr:spPr>
        <a:xfrm>
          <a:off x="14351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111354</xdr:rowOff>
    </xdr:from>
    <xdr:ext cx="762000" cy="259045"/>
    <xdr:sp macro="" textlink="">
      <xdr:nvSpPr>
        <xdr:cNvPr id="267" name="テキスト ボックス 266"/>
        <xdr:cNvSpPr txBox="1"/>
      </xdr:nvSpPr>
      <xdr:spPr>
        <a:xfrm>
          <a:off x="14020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68" name="フローチャート : 判断 267"/>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69" name="テキスト ボックス 268"/>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141816</xdr:rowOff>
    </xdr:from>
    <xdr:to>
      <xdr:col>24</xdr:col>
      <xdr:colOff>609600</xdr:colOff>
      <xdr:row>86</xdr:row>
      <xdr:rowOff>71966</xdr:rowOff>
    </xdr:to>
    <xdr:sp macro="" textlink="">
      <xdr:nvSpPr>
        <xdr:cNvPr id="275" name="円/楕円 274"/>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37693</xdr:rowOff>
    </xdr:from>
    <xdr:ext cx="762000" cy="259045"/>
    <xdr:sp macro="" textlink="">
      <xdr:nvSpPr>
        <xdr:cNvPr id="276" name="給与水準   （国との比較）該当値テキスト"/>
        <xdr:cNvSpPr txBox="1"/>
      </xdr:nvSpPr>
      <xdr:spPr>
        <a:xfrm>
          <a:off x="17106900" y="1461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141816</xdr:rowOff>
    </xdr:from>
    <xdr:to>
      <xdr:col>23</xdr:col>
      <xdr:colOff>457200</xdr:colOff>
      <xdr:row>86</xdr:row>
      <xdr:rowOff>71966</xdr:rowOff>
    </xdr:to>
    <xdr:sp macro="" textlink="">
      <xdr:nvSpPr>
        <xdr:cNvPr id="277" name="円/楕円 276"/>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56743</xdr:rowOff>
    </xdr:from>
    <xdr:ext cx="736600" cy="259045"/>
    <xdr:sp macro="" textlink="">
      <xdr:nvSpPr>
        <xdr:cNvPr id="278" name="テキスト ボックス 277"/>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109643</xdr:rowOff>
    </xdr:from>
    <xdr:to>
      <xdr:col>22</xdr:col>
      <xdr:colOff>254000</xdr:colOff>
      <xdr:row>86</xdr:row>
      <xdr:rowOff>39793</xdr:rowOff>
    </xdr:to>
    <xdr:sp macro="" textlink="">
      <xdr:nvSpPr>
        <xdr:cNvPr id="279" name="円/楕円 278"/>
        <xdr:cNvSpPr/>
      </xdr:nvSpPr>
      <xdr:spPr>
        <a:xfrm>
          <a:off x="15240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24570</xdr:rowOff>
    </xdr:from>
    <xdr:ext cx="762000" cy="259045"/>
    <xdr:sp macro="" textlink="">
      <xdr:nvSpPr>
        <xdr:cNvPr id="280" name="テキスト ボックス 279"/>
        <xdr:cNvSpPr txBox="1"/>
      </xdr:nvSpPr>
      <xdr:spPr>
        <a:xfrm>
          <a:off x="14909800" y="1476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39793</xdr:rowOff>
    </xdr:from>
    <xdr:to>
      <xdr:col>21</xdr:col>
      <xdr:colOff>50800</xdr:colOff>
      <xdr:row>84</xdr:row>
      <xdr:rowOff>141393</xdr:rowOff>
    </xdr:to>
    <xdr:sp macro="" textlink="">
      <xdr:nvSpPr>
        <xdr:cNvPr id="281" name="円/楕円 280"/>
        <xdr:cNvSpPr/>
      </xdr:nvSpPr>
      <xdr:spPr>
        <a:xfrm>
          <a:off x="143510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126170</xdr:rowOff>
    </xdr:from>
    <xdr:ext cx="762000" cy="259045"/>
    <xdr:sp macro="" textlink="">
      <xdr:nvSpPr>
        <xdr:cNvPr id="282" name="テキスト ボックス 281"/>
        <xdr:cNvSpPr txBox="1"/>
      </xdr:nvSpPr>
      <xdr:spPr>
        <a:xfrm>
          <a:off x="14020800" y="1452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51223</xdr:rowOff>
    </xdr:from>
    <xdr:to>
      <xdr:col>19</xdr:col>
      <xdr:colOff>533400</xdr:colOff>
      <xdr:row>89</xdr:row>
      <xdr:rowOff>152823</xdr:rowOff>
    </xdr:to>
    <xdr:sp macro="" textlink="">
      <xdr:nvSpPr>
        <xdr:cNvPr id="283" name="円/楕円 282"/>
        <xdr:cNvSpPr/>
      </xdr:nvSpPr>
      <xdr:spPr>
        <a:xfrm>
          <a:off x="13462000" y="153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137600</xdr:rowOff>
    </xdr:from>
    <xdr:ext cx="762000" cy="259045"/>
    <xdr:sp macro="" textlink="">
      <xdr:nvSpPr>
        <xdr:cNvPr id="284" name="テキスト ボックス 283"/>
        <xdr:cNvSpPr txBox="1"/>
      </xdr:nvSpPr>
      <xdr:spPr>
        <a:xfrm>
          <a:off x="13131800" y="1539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17</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日に市町村合併を行ったことにより職員数が増となったため、類似団体を上回る職員数となっている。今後も「中津市行政サービス高度化プラン」（平成</a:t>
          </a:r>
          <a:r>
            <a:rPr kumimoji="1" lang="en-US" altLang="ja-JP" sz="1300">
              <a:latin typeface="ＭＳ Ｐゴシック"/>
            </a:rPr>
            <a:t>29</a:t>
          </a:r>
          <a:r>
            <a:rPr kumimoji="1" lang="ja-JP" altLang="en-US" sz="1300">
              <a:latin typeface="ＭＳ Ｐゴシック"/>
            </a:rPr>
            <a:t>年度～平成</a:t>
          </a:r>
          <a:r>
            <a:rPr kumimoji="1" lang="en-US" altLang="ja-JP" sz="1300">
              <a:latin typeface="ＭＳ Ｐゴシック"/>
            </a:rPr>
            <a:t>33</a:t>
          </a:r>
          <a:r>
            <a:rPr kumimoji="1" lang="ja-JP" altLang="en-US" sz="1300">
              <a:latin typeface="ＭＳ Ｐゴシック"/>
            </a:rPr>
            <a:t>年度）に基づき、職員年齢構成の平準化を考慮した職員採用等により、適正な職員管理を行う。</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6" name="直線コネクタ 315"/>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7"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18" name="直線コネクタ 317"/>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19"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0" name="直線コネクタ 319"/>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152702</xdr:rowOff>
    </xdr:from>
    <xdr:to>
      <xdr:col>24</xdr:col>
      <xdr:colOff>558800</xdr:colOff>
      <xdr:row>61</xdr:row>
      <xdr:rowOff>160746</xdr:rowOff>
    </xdr:to>
    <xdr:cxnSp macro="">
      <xdr:nvCxnSpPr>
        <xdr:cNvPr id="321" name="直線コネクタ 320"/>
        <xdr:cNvCxnSpPr/>
      </xdr:nvCxnSpPr>
      <xdr:spPr>
        <a:xfrm>
          <a:off x="16179800" y="10611152"/>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39145</xdr:rowOff>
    </xdr:from>
    <xdr:ext cx="762000" cy="259045"/>
    <xdr:sp macro="" textlink="">
      <xdr:nvSpPr>
        <xdr:cNvPr id="322" name="定員管理の状況平均値テキスト"/>
        <xdr:cNvSpPr txBox="1"/>
      </xdr:nvSpPr>
      <xdr:spPr>
        <a:xfrm>
          <a:off x="17106900" y="10326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3" name="フローチャート : 判断 322"/>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144659</xdr:rowOff>
    </xdr:from>
    <xdr:to>
      <xdr:col>23</xdr:col>
      <xdr:colOff>406400</xdr:colOff>
      <xdr:row>61</xdr:row>
      <xdr:rowOff>152702</xdr:rowOff>
    </xdr:to>
    <xdr:cxnSp macro="">
      <xdr:nvCxnSpPr>
        <xdr:cNvPr id="324" name="直線コネクタ 323"/>
        <xdr:cNvCxnSpPr/>
      </xdr:nvCxnSpPr>
      <xdr:spPr>
        <a:xfrm>
          <a:off x="15290800" y="1060310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66524</xdr:rowOff>
    </xdr:from>
    <xdr:to>
      <xdr:col>23</xdr:col>
      <xdr:colOff>457200</xdr:colOff>
      <xdr:row>60</xdr:row>
      <xdr:rowOff>168124</xdr:rowOff>
    </xdr:to>
    <xdr:sp macro="" textlink="">
      <xdr:nvSpPr>
        <xdr:cNvPr id="325" name="フローチャート : 判断 324"/>
        <xdr:cNvSpPr/>
      </xdr:nvSpPr>
      <xdr:spPr>
        <a:xfrm>
          <a:off x="16129000" y="1035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6851</xdr:rowOff>
    </xdr:from>
    <xdr:ext cx="736600" cy="259045"/>
    <xdr:sp macro="" textlink="">
      <xdr:nvSpPr>
        <xdr:cNvPr id="326" name="テキスト ボックス 325"/>
        <xdr:cNvSpPr txBox="1"/>
      </xdr:nvSpPr>
      <xdr:spPr>
        <a:xfrm>
          <a:off x="15798800" y="10122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106741</xdr:rowOff>
    </xdr:from>
    <xdr:to>
      <xdr:col>22</xdr:col>
      <xdr:colOff>203200</xdr:colOff>
      <xdr:row>61</xdr:row>
      <xdr:rowOff>144659</xdr:rowOff>
    </xdr:to>
    <xdr:cxnSp macro="">
      <xdr:nvCxnSpPr>
        <xdr:cNvPr id="327" name="直線コネクタ 326"/>
        <xdr:cNvCxnSpPr/>
      </xdr:nvCxnSpPr>
      <xdr:spPr>
        <a:xfrm>
          <a:off x="14401800" y="10565191"/>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28" name="フローチャート : 判断 327"/>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10298</xdr:rowOff>
    </xdr:from>
    <xdr:ext cx="762000" cy="259045"/>
    <xdr:sp macro="" textlink="">
      <xdr:nvSpPr>
        <xdr:cNvPr id="329" name="テキスト ボックス 328"/>
        <xdr:cNvSpPr txBox="1"/>
      </xdr:nvSpPr>
      <xdr:spPr>
        <a:xfrm>
          <a:off x="14909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92952</xdr:rowOff>
    </xdr:from>
    <xdr:to>
      <xdr:col>21</xdr:col>
      <xdr:colOff>0</xdr:colOff>
      <xdr:row>61</xdr:row>
      <xdr:rowOff>106741</xdr:rowOff>
    </xdr:to>
    <xdr:cxnSp macro="">
      <xdr:nvCxnSpPr>
        <xdr:cNvPr id="330" name="直線コネクタ 329"/>
        <xdr:cNvCxnSpPr/>
      </xdr:nvCxnSpPr>
      <xdr:spPr>
        <a:xfrm>
          <a:off x="13512800" y="10551402"/>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1" name="フローチャート : 判断 330"/>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14894</xdr:rowOff>
    </xdr:from>
    <xdr:ext cx="762000" cy="259045"/>
    <xdr:sp macro="" textlink="">
      <xdr:nvSpPr>
        <xdr:cNvPr id="332" name="テキスト ボックス 331"/>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3" name="フローチャート : 判断 332"/>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24086</xdr:rowOff>
    </xdr:from>
    <xdr:ext cx="762000" cy="259045"/>
    <xdr:sp macro="" textlink="">
      <xdr:nvSpPr>
        <xdr:cNvPr id="334" name="テキスト ボックス 333"/>
        <xdr:cNvSpPr txBox="1"/>
      </xdr:nvSpPr>
      <xdr:spPr>
        <a:xfrm>
          <a:off x="13131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109946</xdr:rowOff>
    </xdr:from>
    <xdr:to>
      <xdr:col>24</xdr:col>
      <xdr:colOff>609600</xdr:colOff>
      <xdr:row>62</xdr:row>
      <xdr:rowOff>40096</xdr:rowOff>
    </xdr:to>
    <xdr:sp macro="" textlink="">
      <xdr:nvSpPr>
        <xdr:cNvPr id="340" name="円/楕円 339"/>
        <xdr:cNvSpPr/>
      </xdr:nvSpPr>
      <xdr:spPr>
        <a:xfrm>
          <a:off x="169672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82023</xdr:rowOff>
    </xdr:from>
    <xdr:ext cx="762000" cy="259045"/>
    <xdr:sp macro="" textlink="">
      <xdr:nvSpPr>
        <xdr:cNvPr id="341" name="定員管理の状況該当値テキスト"/>
        <xdr:cNvSpPr txBox="1"/>
      </xdr:nvSpPr>
      <xdr:spPr>
        <a:xfrm>
          <a:off x="17106900" y="1054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101902</xdr:rowOff>
    </xdr:from>
    <xdr:to>
      <xdr:col>23</xdr:col>
      <xdr:colOff>457200</xdr:colOff>
      <xdr:row>62</xdr:row>
      <xdr:rowOff>32052</xdr:rowOff>
    </xdr:to>
    <xdr:sp macro="" textlink="">
      <xdr:nvSpPr>
        <xdr:cNvPr id="342" name="円/楕円 341"/>
        <xdr:cNvSpPr/>
      </xdr:nvSpPr>
      <xdr:spPr>
        <a:xfrm>
          <a:off x="16129000" y="1056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16829</xdr:rowOff>
    </xdr:from>
    <xdr:ext cx="736600" cy="259045"/>
    <xdr:sp macro="" textlink="">
      <xdr:nvSpPr>
        <xdr:cNvPr id="343" name="テキスト ボックス 342"/>
        <xdr:cNvSpPr txBox="1"/>
      </xdr:nvSpPr>
      <xdr:spPr>
        <a:xfrm>
          <a:off x="15798800" y="1064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93859</xdr:rowOff>
    </xdr:from>
    <xdr:to>
      <xdr:col>22</xdr:col>
      <xdr:colOff>254000</xdr:colOff>
      <xdr:row>62</xdr:row>
      <xdr:rowOff>24009</xdr:rowOff>
    </xdr:to>
    <xdr:sp macro="" textlink="">
      <xdr:nvSpPr>
        <xdr:cNvPr id="344" name="円/楕円 343"/>
        <xdr:cNvSpPr/>
      </xdr:nvSpPr>
      <xdr:spPr>
        <a:xfrm>
          <a:off x="15240000" y="1055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8786</xdr:rowOff>
    </xdr:from>
    <xdr:ext cx="762000" cy="259045"/>
    <xdr:sp macro="" textlink="">
      <xdr:nvSpPr>
        <xdr:cNvPr id="345" name="テキスト ボックス 344"/>
        <xdr:cNvSpPr txBox="1"/>
      </xdr:nvSpPr>
      <xdr:spPr>
        <a:xfrm>
          <a:off x="14909800" y="1063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55941</xdr:rowOff>
    </xdr:from>
    <xdr:to>
      <xdr:col>21</xdr:col>
      <xdr:colOff>50800</xdr:colOff>
      <xdr:row>61</xdr:row>
      <xdr:rowOff>157541</xdr:rowOff>
    </xdr:to>
    <xdr:sp macro="" textlink="">
      <xdr:nvSpPr>
        <xdr:cNvPr id="346" name="円/楕円 345"/>
        <xdr:cNvSpPr/>
      </xdr:nvSpPr>
      <xdr:spPr>
        <a:xfrm>
          <a:off x="14351000" y="1051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142318</xdr:rowOff>
    </xdr:from>
    <xdr:ext cx="762000" cy="259045"/>
    <xdr:sp macro="" textlink="">
      <xdr:nvSpPr>
        <xdr:cNvPr id="347" name="テキスト ボックス 346"/>
        <xdr:cNvSpPr txBox="1"/>
      </xdr:nvSpPr>
      <xdr:spPr>
        <a:xfrm>
          <a:off x="14020800" y="1060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42152</xdr:rowOff>
    </xdr:from>
    <xdr:to>
      <xdr:col>19</xdr:col>
      <xdr:colOff>533400</xdr:colOff>
      <xdr:row>61</xdr:row>
      <xdr:rowOff>143752</xdr:rowOff>
    </xdr:to>
    <xdr:sp macro="" textlink="">
      <xdr:nvSpPr>
        <xdr:cNvPr id="348" name="円/楕円 347"/>
        <xdr:cNvSpPr/>
      </xdr:nvSpPr>
      <xdr:spPr>
        <a:xfrm>
          <a:off x="13462000" y="1050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128529</xdr:rowOff>
    </xdr:from>
    <xdr:ext cx="762000" cy="259045"/>
    <xdr:sp macro="" textlink="">
      <xdr:nvSpPr>
        <xdr:cNvPr id="349" name="テキスト ボックス 348"/>
        <xdr:cNvSpPr txBox="1"/>
      </xdr:nvSpPr>
      <xdr:spPr>
        <a:xfrm>
          <a:off x="13131800" y="1058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合併特例債等により地方債の元利償還金が増加傾向であるが、このうち基準財政需要額に算入される額も比例して増加している。よって市の実質的な負担が軽減され、実質公債費比率は前年度と比べて</a:t>
          </a:r>
          <a:r>
            <a:rPr kumimoji="1" lang="en-US" altLang="ja-JP" sz="1300">
              <a:latin typeface="ＭＳ Ｐゴシック"/>
            </a:rPr>
            <a:t>0.4</a:t>
          </a:r>
          <a:r>
            <a:rPr kumimoji="1" lang="ja-JP" altLang="en-US" sz="1300">
              <a:latin typeface="ＭＳ Ｐゴシック"/>
            </a:rPr>
            <a:t>ポイント改善した。類似団体と比べ良好な数値となっている。今後も良好な数値を維持しつつ、適切な財政運営に努める。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6" name="直線コネクタ 375"/>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7"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8" name="直線コネクタ 377"/>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9"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0" name="直線コネクタ 379"/>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66802</xdr:rowOff>
    </xdr:from>
    <xdr:to>
      <xdr:col>24</xdr:col>
      <xdr:colOff>558800</xdr:colOff>
      <xdr:row>39</xdr:row>
      <xdr:rowOff>105410</xdr:rowOff>
    </xdr:to>
    <xdr:cxnSp macro="">
      <xdr:nvCxnSpPr>
        <xdr:cNvPr id="381" name="直線コネクタ 380"/>
        <xdr:cNvCxnSpPr/>
      </xdr:nvCxnSpPr>
      <xdr:spPr>
        <a:xfrm flipV="1">
          <a:off x="16179800" y="675335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115841</xdr:rowOff>
    </xdr:from>
    <xdr:ext cx="762000" cy="259045"/>
    <xdr:sp macro="" textlink="">
      <xdr:nvSpPr>
        <xdr:cNvPr id="382"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3" name="フローチャート : 判断 382"/>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105410</xdr:rowOff>
    </xdr:from>
    <xdr:to>
      <xdr:col>23</xdr:col>
      <xdr:colOff>406400</xdr:colOff>
      <xdr:row>39</xdr:row>
      <xdr:rowOff>144018</xdr:rowOff>
    </xdr:to>
    <xdr:cxnSp macro="">
      <xdr:nvCxnSpPr>
        <xdr:cNvPr id="384" name="直線コネクタ 383"/>
        <xdr:cNvCxnSpPr/>
      </xdr:nvCxnSpPr>
      <xdr:spPr>
        <a:xfrm flipV="1">
          <a:off x="15290800" y="679196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105156</xdr:rowOff>
    </xdr:from>
    <xdr:to>
      <xdr:col>23</xdr:col>
      <xdr:colOff>457200</xdr:colOff>
      <xdr:row>41</xdr:row>
      <xdr:rowOff>35306</xdr:rowOff>
    </xdr:to>
    <xdr:sp macro="" textlink="">
      <xdr:nvSpPr>
        <xdr:cNvPr id="385" name="フローチャート : 判断 384"/>
        <xdr:cNvSpPr/>
      </xdr:nvSpPr>
      <xdr:spPr>
        <a:xfrm>
          <a:off x="16129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20083</xdr:rowOff>
    </xdr:from>
    <xdr:ext cx="736600" cy="259045"/>
    <xdr:sp macro="" textlink="">
      <xdr:nvSpPr>
        <xdr:cNvPr id="386" name="テキスト ボックス 385"/>
        <xdr:cNvSpPr txBox="1"/>
      </xdr:nvSpPr>
      <xdr:spPr>
        <a:xfrm>
          <a:off x="15798800" y="704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144018</xdr:rowOff>
    </xdr:from>
    <xdr:to>
      <xdr:col>22</xdr:col>
      <xdr:colOff>203200</xdr:colOff>
      <xdr:row>40</xdr:row>
      <xdr:rowOff>40132</xdr:rowOff>
    </xdr:to>
    <xdr:cxnSp macro="">
      <xdr:nvCxnSpPr>
        <xdr:cNvPr id="387" name="直線コネクタ 386"/>
        <xdr:cNvCxnSpPr/>
      </xdr:nvCxnSpPr>
      <xdr:spPr>
        <a:xfrm flipV="1">
          <a:off x="14401800" y="683056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88" name="フローチャート : 判断 387"/>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116603</xdr:rowOff>
    </xdr:from>
    <xdr:ext cx="762000" cy="259045"/>
    <xdr:sp macro="" textlink="">
      <xdr:nvSpPr>
        <xdr:cNvPr id="389" name="テキスト ボックス 388"/>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40132</xdr:rowOff>
    </xdr:from>
    <xdr:to>
      <xdr:col>21</xdr:col>
      <xdr:colOff>0</xdr:colOff>
      <xdr:row>40</xdr:row>
      <xdr:rowOff>117348</xdr:rowOff>
    </xdr:to>
    <xdr:cxnSp macro="">
      <xdr:nvCxnSpPr>
        <xdr:cNvPr id="390" name="直線コネクタ 389"/>
        <xdr:cNvCxnSpPr/>
      </xdr:nvCxnSpPr>
      <xdr:spPr>
        <a:xfrm flipV="1">
          <a:off x="13512800" y="689813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1" name="フローチャート : 判断 390"/>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92" name="テキスト ボックス 391"/>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3" name="フローチャート : 判断 392"/>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89933</xdr:rowOff>
    </xdr:from>
    <xdr:ext cx="762000" cy="259045"/>
    <xdr:sp macro="" textlink="">
      <xdr:nvSpPr>
        <xdr:cNvPr id="394" name="テキスト ボックス 393"/>
        <xdr:cNvSpPr txBox="1"/>
      </xdr:nvSpPr>
      <xdr:spPr>
        <a:xfrm>
          <a:off x="13131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16002</xdr:rowOff>
    </xdr:from>
    <xdr:to>
      <xdr:col>24</xdr:col>
      <xdr:colOff>609600</xdr:colOff>
      <xdr:row>39</xdr:row>
      <xdr:rowOff>117602</xdr:rowOff>
    </xdr:to>
    <xdr:sp macro="" textlink="">
      <xdr:nvSpPr>
        <xdr:cNvPr id="400" name="円/楕円 399"/>
        <xdr:cNvSpPr/>
      </xdr:nvSpPr>
      <xdr:spPr>
        <a:xfrm>
          <a:off x="169672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32529</xdr:rowOff>
    </xdr:from>
    <xdr:ext cx="762000" cy="259045"/>
    <xdr:sp macro="" textlink="">
      <xdr:nvSpPr>
        <xdr:cNvPr id="401" name="公債費負担の状況該当値テキスト"/>
        <xdr:cNvSpPr txBox="1"/>
      </xdr:nvSpPr>
      <xdr:spPr>
        <a:xfrm>
          <a:off x="17106900" y="654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54610</xdr:rowOff>
    </xdr:from>
    <xdr:to>
      <xdr:col>23</xdr:col>
      <xdr:colOff>457200</xdr:colOff>
      <xdr:row>39</xdr:row>
      <xdr:rowOff>156210</xdr:rowOff>
    </xdr:to>
    <xdr:sp macro="" textlink="">
      <xdr:nvSpPr>
        <xdr:cNvPr id="402" name="円/楕円 401"/>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166387</xdr:rowOff>
    </xdr:from>
    <xdr:ext cx="736600" cy="259045"/>
    <xdr:sp macro="" textlink="">
      <xdr:nvSpPr>
        <xdr:cNvPr id="403" name="テキスト ボックス 402"/>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93218</xdr:rowOff>
    </xdr:from>
    <xdr:to>
      <xdr:col>22</xdr:col>
      <xdr:colOff>254000</xdr:colOff>
      <xdr:row>40</xdr:row>
      <xdr:rowOff>23368</xdr:rowOff>
    </xdr:to>
    <xdr:sp macro="" textlink="">
      <xdr:nvSpPr>
        <xdr:cNvPr id="404" name="円/楕円 403"/>
        <xdr:cNvSpPr/>
      </xdr:nvSpPr>
      <xdr:spPr>
        <a:xfrm>
          <a:off x="15240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33545</xdr:rowOff>
    </xdr:from>
    <xdr:ext cx="762000" cy="259045"/>
    <xdr:sp macro="" textlink="">
      <xdr:nvSpPr>
        <xdr:cNvPr id="405" name="テキスト ボックス 404"/>
        <xdr:cNvSpPr txBox="1"/>
      </xdr:nvSpPr>
      <xdr:spPr>
        <a:xfrm>
          <a:off x="14909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160782</xdr:rowOff>
    </xdr:from>
    <xdr:to>
      <xdr:col>21</xdr:col>
      <xdr:colOff>50800</xdr:colOff>
      <xdr:row>40</xdr:row>
      <xdr:rowOff>90932</xdr:rowOff>
    </xdr:to>
    <xdr:sp macro="" textlink="">
      <xdr:nvSpPr>
        <xdr:cNvPr id="406" name="円/楕円 405"/>
        <xdr:cNvSpPr/>
      </xdr:nvSpPr>
      <xdr:spPr>
        <a:xfrm>
          <a:off x="14351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101109</xdr:rowOff>
    </xdr:from>
    <xdr:ext cx="762000" cy="259045"/>
    <xdr:sp macro="" textlink="">
      <xdr:nvSpPr>
        <xdr:cNvPr id="407" name="テキスト ボックス 406"/>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66548</xdr:rowOff>
    </xdr:from>
    <xdr:to>
      <xdr:col>19</xdr:col>
      <xdr:colOff>533400</xdr:colOff>
      <xdr:row>40</xdr:row>
      <xdr:rowOff>168148</xdr:rowOff>
    </xdr:to>
    <xdr:sp macro="" textlink="">
      <xdr:nvSpPr>
        <xdr:cNvPr id="408" name="円/楕円 407"/>
        <xdr:cNvSpPr/>
      </xdr:nvSpPr>
      <xdr:spPr>
        <a:xfrm>
          <a:off x="13462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6875</xdr:rowOff>
    </xdr:from>
    <xdr:ext cx="762000" cy="259045"/>
    <xdr:sp macro="" textlink="">
      <xdr:nvSpPr>
        <xdr:cNvPr id="409" name="テキスト ボックス 408"/>
        <xdr:cNvSpPr txBox="1"/>
      </xdr:nvSpPr>
      <xdr:spPr>
        <a:xfrm>
          <a:off x="13131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地方債発行額の抑制による地方債現在高の減や「中津市定員適正化計画」及び「第</a:t>
          </a:r>
          <a:r>
            <a:rPr kumimoji="1" lang="en-US" altLang="ja-JP" sz="1300">
              <a:latin typeface="ＭＳ Ｐゴシック"/>
            </a:rPr>
            <a:t>2</a:t>
          </a:r>
          <a:r>
            <a:rPr kumimoji="1" lang="ja-JP" altLang="en-US" sz="1300">
              <a:latin typeface="ＭＳ Ｐゴシック"/>
            </a:rPr>
            <a:t>期中津市行財政改革</a:t>
          </a:r>
          <a:r>
            <a:rPr kumimoji="1" lang="en-US" altLang="ja-JP" sz="1300">
              <a:latin typeface="ＭＳ Ｐゴシック"/>
            </a:rPr>
            <a:t>5</a:t>
          </a:r>
          <a:r>
            <a:rPr kumimoji="1" lang="ja-JP" altLang="en-US" sz="1300">
              <a:latin typeface="ＭＳ Ｐゴシック"/>
            </a:rPr>
            <a:t>ヶ年計画」に沿って新規採用職員を抑制してきたことから、退職手当負担見込額が抑制されており、将来負担比率は類似団体平均より良好な数値で推移している。今後は「中津市行政サービス高度化プラン」（平成</a:t>
          </a:r>
          <a:r>
            <a:rPr kumimoji="1" lang="en-US" altLang="ja-JP" sz="1300">
              <a:latin typeface="ＭＳ Ｐゴシック"/>
            </a:rPr>
            <a:t>29</a:t>
          </a:r>
          <a:r>
            <a:rPr kumimoji="1" lang="ja-JP" altLang="en-US" sz="1300">
              <a:latin typeface="ＭＳ Ｐゴシック"/>
            </a:rPr>
            <a:t>年度～平成</a:t>
          </a:r>
          <a:r>
            <a:rPr kumimoji="1" lang="en-US" altLang="ja-JP" sz="1300">
              <a:latin typeface="ＭＳ Ｐゴシック"/>
            </a:rPr>
            <a:t>33</a:t>
          </a:r>
          <a:r>
            <a:rPr kumimoji="1" lang="ja-JP" altLang="en-US" sz="1300">
              <a:latin typeface="ＭＳ Ｐゴシック"/>
            </a:rPr>
            <a:t>年度）に基づき、さらなる当該比率の適正な推移に努める。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38" name="直線コネクタ 437"/>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39"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0" name="直線コネクタ 439"/>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49869</xdr:rowOff>
    </xdr:from>
    <xdr:to>
      <xdr:col>24</xdr:col>
      <xdr:colOff>558800</xdr:colOff>
      <xdr:row>15</xdr:row>
      <xdr:rowOff>57912</xdr:rowOff>
    </xdr:to>
    <xdr:cxnSp macro="">
      <xdr:nvCxnSpPr>
        <xdr:cNvPr id="443" name="直線コネクタ 442"/>
        <xdr:cNvCxnSpPr/>
      </xdr:nvCxnSpPr>
      <xdr:spPr>
        <a:xfrm flipV="1">
          <a:off x="16179800" y="2621619"/>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153052</xdr:rowOff>
    </xdr:from>
    <xdr:ext cx="762000" cy="259045"/>
    <xdr:sp macro="" textlink="">
      <xdr:nvSpPr>
        <xdr:cNvPr id="444" name="将来負担の状況平均値テキスト"/>
        <xdr:cNvSpPr txBox="1"/>
      </xdr:nvSpPr>
      <xdr:spPr>
        <a:xfrm>
          <a:off x="17106900" y="2553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5" name="フローチャート : 判断 444"/>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57912</xdr:rowOff>
    </xdr:from>
    <xdr:to>
      <xdr:col>23</xdr:col>
      <xdr:colOff>406400</xdr:colOff>
      <xdr:row>15</xdr:row>
      <xdr:rowOff>66760</xdr:rowOff>
    </xdr:to>
    <xdr:cxnSp macro="">
      <xdr:nvCxnSpPr>
        <xdr:cNvPr id="446" name="直線コネクタ 445"/>
        <xdr:cNvCxnSpPr/>
      </xdr:nvCxnSpPr>
      <xdr:spPr>
        <a:xfrm flipV="1">
          <a:off x="15290800" y="2629662"/>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47" name="フローチャート : 判断 446"/>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134510</xdr:rowOff>
    </xdr:from>
    <xdr:ext cx="736600" cy="259045"/>
    <xdr:sp macro="" textlink="">
      <xdr:nvSpPr>
        <xdr:cNvPr id="448" name="テキスト ボックス 447"/>
        <xdr:cNvSpPr txBox="1"/>
      </xdr:nvSpPr>
      <xdr:spPr>
        <a:xfrm>
          <a:off x="15798800" y="270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66760</xdr:rowOff>
    </xdr:from>
    <xdr:to>
      <xdr:col>22</xdr:col>
      <xdr:colOff>203200</xdr:colOff>
      <xdr:row>15</xdr:row>
      <xdr:rowOff>85259</xdr:rowOff>
    </xdr:to>
    <xdr:cxnSp macro="">
      <xdr:nvCxnSpPr>
        <xdr:cNvPr id="449" name="直線コネクタ 448"/>
        <xdr:cNvCxnSpPr/>
      </xdr:nvCxnSpPr>
      <xdr:spPr>
        <a:xfrm flipV="1">
          <a:off x="14401800" y="2638510"/>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0" name="フローチャート : 判断 449"/>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51" name="テキスト ボックス 450"/>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85259</xdr:rowOff>
    </xdr:from>
    <xdr:to>
      <xdr:col>21</xdr:col>
      <xdr:colOff>0</xdr:colOff>
      <xdr:row>16</xdr:row>
      <xdr:rowOff>70654</xdr:rowOff>
    </xdr:to>
    <xdr:cxnSp macro="">
      <xdr:nvCxnSpPr>
        <xdr:cNvPr id="452" name="直線コネクタ 451"/>
        <xdr:cNvCxnSpPr/>
      </xdr:nvCxnSpPr>
      <xdr:spPr>
        <a:xfrm flipV="1">
          <a:off x="13512800" y="2657009"/>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3" name="フローチャート : 判断 452"/>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54" name="テキスト ボックス 453"/>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5" name="フローチャート : 判断 454"/>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56" name="テキスト ボックス 455"/>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170519</xdr:rowOff>
    </xdr:from>
    <xdr:to>
      <xdr:col>24</xdr:col>
      <xdr:colOff>609600</xdr:colOff>
      <xdr:row>15</xdr:row>
      <xdr:rowOff>100669</xdr:rowOff>
    </xdr:to>
    <xdr:sp macro="" textlink="">
      <xdr:nvSpPr>
        <xdr:cNvPr id="462" name="円/楕円 461"/>
        <xdr:cNvSpPr/>
      </xdr:nvSpPr>
      <xdr:spPr>
        <a:xfrm>
          <a:off x="16967200" y="257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15596</xdr:rowOff>
    </xdr:from>
    <xdr:ext cx="762000" cy="259045"/>
    <xdr:sp macro="" textlink="">
      <xdr:nvSpPr>
        <xdr:cNvPr id="463" name="将来負担の状況該当値テキスト"/>
        <xdr:cNvSpPr txBox="1"/>
      </xdr:nvSpPr>
      <xdr:spPr>
        <a:xfrm>
          <a:off x="17106900" y="241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7112</xdr:rowOff>
    </xdr:from>
    <xdr:to>
      <xdr:col>23</xdr:col>
      <xdr:colOff>457200</xdr:colOff>
      <xdr:row>15</xdr:row>
      <xdr:rowOff>108712</xdr:rowOff>
    </xdr:to>
    <xdr:sp macro="" textlink="">
      <xdr:nvSpPr>
        <xdr:cNvPr id="464" name="円/楕円 463"/>
        <xdr:cNvSpPr/>
      </xdr:nvSpPr>
      <xdr:spPr>
        <a:xfrm>
          <a:off x="16129000" y="25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118889</xdr:rowOff>
    </xdr:from>
    <xdr:ext cx="736600" cy="259045"/>
    <xdr:sp macro="" textlink="">
      <xdr:nvSpPr>
        <xdr:cNvPr id="465" name="テキスト ボックス 464"/>
        <xdr:cNvSpPr txBox="1"/>
      </xdr:nvSpPr>
      <xdr:spPr>
        <a:xfrm>
          <a:off x="15798800" y="2347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15960</xdr:rowOff>
    </xdr:from>
    <xdr:to>
      <xdr:col>22</xdr:col>
      <xdr:colOff>254000</xdr:colOff>
      <xdr:row>15</xdr:row>
      <xdr:rowOff>117560</xdr:rowOff>
    </xdr:to>
    <xdr:sp macro="" textlink="">
      <xdr:nvSpPr>
        <xdr:cNvPr id="466" name="円/楕円 465"/>
        <xdr:cNvSpPr/>
      </xdr:nvSpPr>
      <xdr:spPr>
        <a:xfrm>
          <a:off x="15240000" y="25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127737</xdr:rowOff>
    </xdr:from>
    <xdr:ext cx="762000" cy="259045"/>
    <xdr:sp macro="" textlink="">
      <xdr:nvSpPr>
        <xdr:cNvPr id="467" name="テキスト ボックス 466"/>
        <xdr:cNvSpPr txBox="1"/>
      </xdr:nvSpPr>
      <xdr:spPr>
        <a:xfrm>
          <a:off x="14909800" y="235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34459</xdr:rowOff>
    </xdr:from>
    <xdr:to>
      <xdr:col>21</xdr:col>
      <xdr:colOff>50800</xdr:colOff>
      <xdr:row>15</xdr:row>
      <xdr:rowOff>136059</xdr:rowOff>
    </xdr:to>
    <xdr:sp macro="" textlink="">
      <xdr:nvSpPr>
        <xdr:cNvPr id="468" name="円/楕円 467"/>
        <xdr:cNvSpPr/>
      </xdr:nvSpPr>
      <xdr:spPr>
        <a:xfrm>
          <a:off x="14351000" y="260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146236</xdr:rowOff>
    </xdr:from>
    <xdr:ext cx="762000" cy="259045"/>
    <xdr:sp macro="" textlink="">
      <xdr:nvSpPr>
        <xdr:cNvPr id="469" name="テキスト ボックス 468"/>
        <xdr:cNvSpPr txBox="1"/>
      </xdr:nvSpPr>
      <xdr:spPr>
        <a:xfrm>
          <a:off x="14020800" y="237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19854</xdr:rowOff>
    </xdr:from>
    <xdr:to>
      <xdr:col>19</xdr:col>
      <xdr:colOff>533400</xdr:colOff>
      <xdr:row>16</xdr:row>
      <xdr:rowOff>121454</xdr:rowOff>
    </xdr:to>
    <xdr:sp macro="" textlink="">
      <xdr:nvSpPr>
        <xdr:cNvPr id="470" name="円/楕円 469"/>
        <xdr:cNvSpPr/>
      </xdr:nvSpPr>
      <xdr:spPr>
        <a:xfrm>
          <a:off x="13462000" y="276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131631</xdr:rowOff>
    </xdr:from>
    <xdr:ext cx="762000" cy="259045"/>
    <xdr:sp macro="" textlink="">
      <xdr:nvSpPr>
        <xdr:cNvPr id="471" name="テキスト ボックス 470"/>
        <xdr:cNvSpPr txBox="1"/>
      </xdr:nvSpPr>
      <xdr:spPr>
        <a:xfrm>
          <a:off x="13131800" y="253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大分県中津市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84,864
83,986
491.53
42,146,787
40,508,004
1,310,249
23,727,081
43,812,038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31.2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17</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日に市町村合併を行ったことにより、職員数が増となったため、類似団体平均よりも高い水準となっている。退職者数の若干の減により前年度に比べ</a:t>
          </a:r>
          <a:r>
            <a:rPr kumimoji="1" lang="en-US" altLang="ja-JP" sz="1300">
              <a:latin typeface="ＭＳ Ｐゴシック"/>
            </a:rPr>
            <a:t>1.1</a:t>
          </a:r>
          <a:r>
            <a:rPr kumimoji="1" lang="ja-JP" altLang="en-US" sz="1300">
              <a:latin typeface="ＭＳ Ｐゴシック"/>
            </a:rPr>
            <a:t>ポイントの改善となっているが、今後も「中津市行政サービス高度化プラン」（平成</a:t>
          </a:r>
          <a:r>
            <a:rPr kumimoji="1" lang="en-US" altLang="ja-JP" sz="1300">
              <a:latin typeface="ＭＳ Ｐゴシック"/>
            </a:rPr>
            <a:t>29</a:t>
          </a:r>
          <a:r>
            <a:rPr kumimoji="1" lang="ja-JP" altLang="en-US" sz="1300">
              <a:latin typeface="ＭＳ Ｐゴシック"/>
            </a:rPr>
            <a:t>年度～平成</a:t>
          </a:r>
          <a:r>
            <a:rPr kumimoji="1" lang="en-US" altLang="ja-JP" sz="1300">
              <a:latin typeface="ＭＳ Ｐゴシック"/>
            </a:rPr>
            <a:t>33</a:t>
          </a:r>
          <a:r>
            <a:rPr kumimoji="1" lang="ja-JP" altLang="en-US" sz="1300">
              <a:latin typeface="ＭＳ Ｐゴシック"/>
            </a:rPr>
            <a:t>年度）に基づき、職員数の適正化を図り人件費の削減に努める。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81280</xdr:rowOff>
    </xdr:from>
    <xdr:to>
      <xdr:col>7</xdr:col>
      <xdr:colOff>15875</xdr:colOff>
      <xdr:row>38</xdr:row>
      <xdr:rowOff>165100</xdr:rowOff>
    </xdr:to>
    <xdr:cxnSp macro="">
      <xdr:nvCxnSpPr>
        <xdr:cNvPr id="66" name="直線コネクタ 65"/>
        <xdr:cNvCxnSpPr/>
      </xdr:nvCxnSpPr>
      <xdr:spPr>
        <a:xfrm flipV="1">
          <a:off x="3987800" y="65963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165100</xdr:rowOff>
    </xdr:from>
    <xdr:to>
      <xdr:col>5</xdr:col>
      <xdr:colOff>549275</xdr:colOff>
      <xdr:row>38</xdr:row>
      <xdr:rowOff>165100</xdr:rowOff>
    </xdr:to>
    <xdr:cxnSp macro="">
      <xdr:nvCxnSpPr>
        <xdr:cNvPr id="69" name="直線コネクタ 68"/>
        <xdr:cNvCxnSpPr/>
      </xdr:nvCxnSpPr>
      <xdr:spPr>
        <a:xfrm>
          <a:off x="3098800" y="668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142240</xdr:rowOff>
    </xdr:from>
    <xdr:to>
      <xdr:col>4</xdr:col>
      <xdr:colOff>346075</xdr:colOff>
      <xdr:row>38</xdr:row>
      <xdr:rowOff>165100</xdr:rowOff>
    </xdr:to>
    <xdr:cxnSp macro="">
      <xdr:nvCxnSpPr>
        <xdr:cNvPr id="72" name="直線コネクタ 71"/>
        <xdr:cNvCxnSpPr/>
      </xdr:nvCxnSpPr>
      <xdr:spPr>
        <a:xfrm>
          <a:off x="2209800" y="6657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142240</xdr:rowOff>
    </xdr:from>
    <xdr:to>
      <xdr:col>3</xdr:col>
      <xdr:colOff>142875</xdr:colOff>
      <xdr:row>39</xdr:row>
      <xdr:rowOff>1270</xdr:rowOff>
    </xdr:to>
    <xdr:cxnSp macro="">
      <xdr:nvCxnSpPr>
        <xdr:cNvPr id="75" name="直線コネクタ 74"/>
        <xdr:cNvCxnSpPr/>
      </xdr:nvCxnSpPr>
      <xdr:spPr>
        <a:xfrm flipV="1">
          <a:off x="1320800" y="6657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30480</xdr:rowOff>
    </xdr:from>
    <xdr:to>
      <xdr:col>7</xdr:col>
      <xdr:colOff>66675</xdr:colOff>
      <xdr:row>38</xdr:row>
      <xdr:rowOff>132080</xdr:rowOff>
    </xdr:to>
    <xdr:sp macro="" textlink="">
      <xdr:nvSpPr>
        <xdr:cNvPr id="85" name="円/楕円 84"/>
        <xdr:cNvSpPr/>
      </xdr:nvSpPr>
      <xdr:spPr>
        <a:xfrm>
          <a:off x="4775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2557</xdr:rowOff>
    </xdr:from>
    <xdr:ext cx="762000" cy="259045"/>
    <xdr:sp macro="" textlink="">
      <xdr:nvSpPr>
        <xdr:cNvPr id="86" name="人件費該当値テキスト"/>
        <xdr:cNvSpPr txBox="1"/>
      </xdr:nvSpPr>
      <xdr:spPr>
        <a:xfrm>
          <a:off x="4914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114300</xdr:rowOff>
    </xdr:from>
    <xdr:to>
      <xdr:col>5</xdr:col>
      <xdr:colOff>600075</xdr:colOff>
      <xdr:row>39</xdr:row>
      <xdr:rowOff>44450</xdr:rowOff>
    </xdr:to>
    <xdr:sp macro="" textlink="">
      <xdr:nvSpPr>
        <xdr:cNvPr id="87" name="円/楕円 86"/>
        <xdr:cNvSpPr/>
      </xdr:nvSpPr>
      <xdr:spPr>
        <a:xfrm>
          <a:off x="3937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29227</xdr:rowOff>
    </xdr:from>
    <xdr:ext cx="736600" cy="259045"/>
    <xdr:sp macro="" textlink="">
      <xdr:nvSpPr>
        <xdr:cNvPr id="88" name="テキスト ボックス 87"/>
        <xdr:cNvSpPr txBox="1"/>
      </xdr:nvSpPr>
      <xdr:spPr>
        <a:xfrm>
          <a:off x="3606800" y="671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114300</xdr:rowOff>
    </xdr:from>
    <xdr:to>
      <xdr:col>4</xdr:col>
      <xdr:colOff>396875</xdr:colOff>
      <xdr:row>39</xdr:row>
      <xdr:rowOff>44450</xdr:rowOff>
    </xdr:to>
    <xdr:sp macro="" textlink="">
      <xdr:nvSpPr>
        <xdr:cNvPr id="89" name="円/楕円 88"/>
        <xdr:cNvSpPr/>
      </xdr:nvSpPr>
      <xdr:spPr>
        <a:xfrm>
          <a:off x="3048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29227</xdr:rowOff>
    </xdr:from>
    <xdr:ext cx="762000" cy="259045"/>
    <xdr:sp macro="" textlink="">
      <xdr:nvSpPr>
        <xdr:cNvPr id="90" name="テキスト ボックス 89"/>
        <xdr:cNvSpPr txBox="1"/>
      </xdr:nvSpPr>
      <xdr:spPr>
        <a:xfrm>
          <a:off x="2717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91440</xdr:rowOff>
    </xdr:from>
    <xdr:to>
      <xdr:col>3</xdr:col>
      <xdr:colOff>193675</xdr:colOff>
      <xdr:row>39</xdr:row>
      <xdr:rowOff>21590</xdr:rowOff>
    </xdr:to>
    <xdr:sp macro="" textlink="">
      <xdr:nvSpPr>
        <xdr:cNvPr id="91" name="円/楕円 90"/>
        <xdr:cNvSpPr/>
      </xdr:nvSpPr>
      <xdr:spPr>
        <a:xfrm>
          <a:off x="2159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6367</xdr:rowOff>
    </xdr:from>
    <xdr:ext cx="762000" cy="259045"/>
    <xdr:sp macro="" textlink="">
      <xdr:nvSpPr>
        <xdr:cNvPr id="92" name="テキスト ボックス 91"/>
        <xdr:cNvSpPr txBox="1"/>
      </xdr:nvSpPr>
      <xdr:spPr>
        <a:xfrm>
          <a:off x="1828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121920</xdr:rowOff>
    </xdr:from>
    <xdr:to>
      <xdr:col>1</xdr:col>
      <xdr:colOff>676275</xdr:colOff>
      <xdr:row>39</xdr:row>
      <xdr:rowOff>52070</xdr:rowOff>
    </xdr:to>
    <xdr:sp macro="" textlink="">
      <xdr:nvSpPr>
        <xdr:cNvPr id="93" name="円/楕円 92"/>
        <xdr:cNvSpPr/>
      </xdr:nvSpPr>
      <xdr:spPr>
        <a:xfrm>
          <a:off x="1270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36847</xdr:rowOff>
    </xdr:from>
    <xdr:ext cx="762000" cy="259045"/>
    <xdr:sp macro="" textlink="">
      <xdr:nvSpPr>
        <xdr:cNvPr id="94" name="テキスト ボックス 93"/>
        <xdr:cNvSpPr txBox="1"/>
      </xdr:nvSpPr>
      <xdr:spPr>
        <a:xfrm>
          <a:off x="939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前年度と同水準であるが、類似団体平均を上回っている。今後も事務事業の見直し、改善等により物件費の削減に努める。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84546</xdr:rowOff>
    </xdr:from>
    <xdr:to>
      <xdr:col>24</xdr:col>
      <xdr:colOff>31750</xdr:colOff>
      <xdr:row>16</xdr:row>
      <xdr:rowOff>84546</xdr:rowOff>
    </xdr:to>
    <xdr:cxnSp macro="">
      <xdr:nvCxnSpPr>
        <xdr:cNvPr id="129" name="直線コネクタ 128"/>
        <xdr:cNvCxnSpPr/>
      </xdr:nvCxnSpPr>
      <xdr:spPr>
        <a:xfrm>
          <a:off x="15671800" y="28277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84546</xdr:rowOff>
    </xdr:from>
    <xdr:to>
      <xdr:col>22</xdr:col>
      <xdr:colOff>565150</xdr:colOff>
      <xdr:row>16</xdr:row>
      <xdr:rowOff>130266</xdr:rowOff>
    </xdr:to>
    <xdr:cxnSp macro="">
      <xdr:nvCxnSpPr>
        <xdr:cNvPr id="132" name="直線コネクタ 131"/>
        <xdr:cNvCxnSpPr/>
      </xdr:nvCxnSpPr>
      <xdr:spPr>
        <a:xfrm flipV="1">
          <a:off x="14782800" y="282774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33" name="フローチャート : 判断 132"/>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139717</xdr:rowOff>
    </xdr:from>
    <xdr:ext cx="736600" cy="259045"/>
    <xdr:sp macro="" textlink="">
      <xdr:nvSpPr>
        <xdr:cNvPr id="134" name="テキスト ボックス 133"/>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6169</xdr:rowOff>
    </xdr:from>
    <xdr:to>
      <xdr:col>21</xdr:col>
      <xdr:colOff>361950</xdr:colOff>
      <xdr:row>16</xdr:row>
      <xdr:rowOff>130266</xdr:rowOff>
    </xdr:to>
    <xdr:cxnSp macro="">
      <xdr:nvCxnSpPr>
        <xdr:cNvPr id="135" name="直線コネクタ 134"/>
        <xdr:cNvCxnSpPr/>
      </xdr:nvCxnSpPr>
      <xdr:spPr>
        <a:xfrm>
          <a:off x="13893800" y="2749369"/>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112865</xdr:rowOff>
    </xdr:from>
    <xdr:ext cx="762000" cy="259045"/>
    <xdr:sp macro="" textlink="">
      <xdr:nvSpPr>
        <xdr:cNvPr id="137" name="テキスト ボックス 136"/>
        <xdr:cNvSpPr txBox="1"/>
      </xdr:nvSpPr>
      <xdr:spPr>
        <a:xfrm>
          <a:off x="14401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131899</xdr:rowOff>
    </xdr:from>
    <xdr:to>
      <xdr:col>20</xdr:col>
      <xdr:colOff>158750</xdr:colOff>
      <xdr:row>16</xdr:row>
      <xdr:rowOff>6169</xdr:rowOff>
    </xdr:to>
    <xdr:cxnSp macro="">
      <xdr:nvCxnSpPr>
        <xdr:cNvPr id="138" name="直線コネクタ 137"/>
        <xdr:cNvCxnSpPr/>
      </xdr:nvCxnSpPr>
      <xdr:spPr>
        <a:xfrm>
          <a:off x="13004800" y="270364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67146</xdr:rowOff>
    </xdr:from>
    <xdr:ext cx="762000" cy="259045"/>
    <xdr:sp macro="" textlink="">
      <xdr:nvSpPr>
        <xdr:cNvPr id="140" name="テキスト ボックス 139"/>
        <xdr:cNvSpPr txBox="1"/>
      </xdr:nvSpPr>
      <xdr:spPr>
        <a:xfrm>
          <a:off x="13512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15620</xdr:rowOff>
    </xdr:from>
    <xdr:ext cx="762000" cy="259045"/>
    <xdr:sp macro="" textlink="">
      <xdr:nvSpPr>
        <xdr:cNvPr id="142" name="テキスト ボックス 141"/>
        <xdr:cNvSpPr txBox="1"/>
      </xdr:nvSpPr>
      <xdr:spPr>
        <a:xfrm>
          <a:off x="12623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33746</xdr:rowOff>
    </xdr:from>
    <xdr:to>
      <xdr:col>24</xdr:col>
      <xdr:colOff>82550</xdr:colOff>
      <xdr:row>16</xdr:row>
      <xdr:rowOff>135346</xdr:rowOff>
    </xdr:to>
    <xdr:sp macro="" textlink="">
      <xdr:nvSpPr>
        <xdr:cNvPr id="148" name="円/楕円 147"/>
        <xdr:cNvSpPr/>
      </xdr:nvSpPr>
      <xdr:spPr>
        <a:xfrm>
          <a:off x="16459200" y="277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5823</xdr:rowOff>
    </xdr:from>
    <xdr:ext cx="762000" cy="259045"/>
    <xdr:sp macro="" textlink="">
      <xdr:nvSpPr>
        <xdr:cNvPr id="149" name="物件費該当値テキスト"/>
        <xdr:cNvSpPr txBox="1"/>
      </xdr:nvSpPr>
      <xdr:spPr>
        <a:xfrm>
          <a:off x="16598900" y="274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33746</xdr:rowOff>
    </xdr:from>
    <xdr:to>
      <xdr:col>22</xdr:col>
      <xdr:colOff>615950</xdr:colOff>
      <xdr:row>16</xdr:row>
      <xdr:rowOff>135346</xdr:rowOff>
    </xdr:to>
    <xdr:sp macro="" textlink="">
      <xdr:nvSpPr>
        <xdr:cNvPr id="150" name="円/楕円 149"/>
        <xdr:cNvSpPr/>
      </xdr:nvSpPr>
      <xdr:spPr>
        <a:xfrm>
          <a:off x="15621000" y="277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145523</xdr:rowOff>
    </xdr:from>
    <xdr:ext cx="736600" cy="259045"/>
    <xdr:sp macro="" textlink="">
      <xdr:nvSpPr>
        <xdr:cNvPr id="151" name="テキスト ボックス 150"/>
        <xdr:cNvSpPr txBox="1"/>
      </xdr:nvSpPr>
      <xdr:spPr>
        <a:xfrm>
          <a:off x="15290800" y="2545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79466</xdr:rowOff>
    </xdr:from>
    <xdr:to>
      <xdr:col>21</xdr:col>
      <xdr:colOff>412750</xdr:colOff>
      <xdr:row>17</xdr:row>
      <xdr:rowOff>9616</xdr:rowOff>
    </xdr:to>
    <xdr:sp macro="" textlink="">
      <xdr:nvSpPr>
        <xdr:cNvPr id="152" name="円/楕円 151"/>
        <xdr:cNvSpPr/>
      </xdr:nvSpPr>
      <xdr:spPr>
        <a:xfrm>
          <a:off x="14732000" y="282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165843</xdr:rowOff>
    </xdr:from>
    <xdr:ext cx="762000" cy="259045"/>
    <xdr:sp macro="" textlink="">
      <xdr:nvSpPr>
        <xdr:cNvPr id="153" name="テキスト ボックス 152"/>
        <xdr:cNvSpPr txBox="1"/>
      </xdr:nvSpPr>
      <xdr:spPr>
        <a:xfrm>
          <a:off x="14401800" y="290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126819</xdr:rowOff>
    </xdr:from>
    <xdr:to>
      <xdr:col>20</xdr:col>
      <xdr:colOff>209550</xdr:colOff>
      <xdr:row>16</xdr:row>
      <xdr:rowOff>56969</xdr:rowOff>
    </xdr:to>
    <xdr:sp macro="" textlink="">
      <xdr:nvSpPr>
        <xdr:cNvPr id="154" name="円/楕円 153"/>
        <xdr:cNvSpPr/>
      </xdr:nvSpPr>
      <xdr:spPr>
        <a:xfrm>
          <a:off x="13843000" y="26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41746</xdr:rowOff>
    </xdr:from>
    <xdr:ext cx="762000" cy="259045"/>
    <xdr:sp macro="" textlink="">
      <xdr:nvSpPr>
        <xdr:cNvPr id="155" name="テキスト ボックス 154"/>
        <xdr:cNvSpPr txBox="1"/>
      </xdr:nvSpPr>
      <xdr:spPr>
        <a:xfrm>
          <a:off x="13512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81099</xdr:rowOff>
    </xdr:from>
    <xdr:to>
      <xdr:col>19</xdr:col>
      <xdr:colOff>6350</xdr:colOff>
      <xdr:row>16</xdr:row>
      <xdr:rowOff>11249</xdr:rowOff>
    </xdr:to>
    <xdr:sp macro="" textlink="">
      <xdr:nvSpPr>
        <xdr:cNvPr id="156" name="円/楕円 155"/>
        <xdr:cNvSpPr/>
      </xdr:nvSpPr>
      <xdr:spPr>
        <a:xfrm>
          <a:off x="12954000" y="265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21426</xdr:rowOff>
    </xdr:from>
    <xdr:ext cx="762000" cy="259045"/>
    <xdr:sp macro="" textlink="">
      <xdr:nvSpPr>
        <xdr:cNvPr id="157" name="テキスト ボックス 156"/>
        <xdr:cNvSpPr txBox="1"/>
      </xdr:nvSpPr>
      <xdr:spPr>
        <a:xfrm>
          <a:off x="12623800" y="24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扶助費歳出総額は</a:t>
          </a:r>
          <a:r>
            <a:rPr kumimoji="1" lang="en-US" altLang="ja-JP" sz="1300">
              <a:latin typeface="ＭＳ Ｐゴシック"/>
            </a:rPr>
            <a:t>642,821</a:t>
          </a:r>
          <a:r>
            <a:rPr kumimoji="1" lang="ja-JP" altLang="en-US" sz="1300">
              <a:latin typeface="ＭＳ Ｐゴシック"/>
            </a:rPr>
            <a:t>千円増加し、前年度と比べ</a:t>
          </a:r>
          <a:r>
            <a:rPr kumimoji="1" lang="en-US" altLang="ja-JP" sz="1300">
              <a:latin typeface="ＭＳ Ｐゴシック"/>
            </a:rPr>
            <a:t>0.6</a:t>
          </a:r>
          <a:r>
            <a:rPr kumimoji="1" lang="ja-JP" altLang="en-US" sz="1300">
              <a:latin typeface="ＭＳ Ｐゴシック"/>
            </a:rPr>
            <a:t>ポイント悪化した。平成</a:t>
          </a:r>
          <a:r>
            <a:rPr kumimoji="1" lang="en-US" altLang="ja-JP" sz="1300">
              <a:latin typeface="ＭＳ Ｐゴシック"/>
            </a:rPr>
            <a:t>28</a:t>
          </a:r>
          <a:r>
            <a:rPr kumimoji="1" lang="ja-JP" altLang="en-US" sz="1300">
              <a:latin typeface="ＭＳ Ｐゴシック"/>
            </a:rPr>
            <a:t>年度の扶助費増額の主な要因は臨時福祉給付金であるが、児童福祉費及び障害福祉費は毎年増加している。今後も同事業費の増加が見込まれるため、さらなる財政基盤の確立に努める。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39370</xdr:rowOff>
    </xdr:from>
    <xdr:to>
      <xdr:col>7</xdr:col>
      <xdr:colOff>15875</xdr:colOff>
      <xdr:row>55</xdr:row>
      <xdr:rowOff>85090</xdr:rowOff>
    </xdr:to>
    <xdr:cxnSp macro="">
      <xdr:nvCxnSpPr>
        <xdr:cNvPr id="190" name="直線コネクタ 189"/>
        <xdr:cNvCxnSpPr/>
      </xdr:nvCxnSpPr>
      <xdr:spPr>
        <a:xfrm>
          <a:off x="3987800" y="94691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91"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165100</xdr:rowOff>
    </xdr:from>
    <xdr:to>
      <xdr:col>5</xdr:col>
      <xdr:colOff>549275</xdr:colOff>
      <xdr:row>55</xdr:row>
      <xdr:rowOff>39370</xdr:rowOff>
    </xdr:to>
    <xdr:cxnSp macro="">
      <xdr:nvCxnSpPr>
        <xdr:cNvPr id="193" name="直線コネクタ 192"/>
        <xdr:cNvCxnSpPr/>
      </xdr:nvCxnSpPr>
      <xdr:spPr>
        <a:xfrm>
          <a:off x="3098800" y="9423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144780</xdr:rowOff>
    </xdr:from>
    <xdr:to>
      <xdr:col>5</xdr:col>
      <xdr:colOff>600075</xdr:colOff>
      <xdr:row>55</xdr:row>
      <xdr:rowOff>74930</xdr:rowOff>
    </xdr:to>
    <xdr:sp macro="" textlink="">
      <xdr:nvSpPr>
        <xdr:cNvPr id="194" name="フローチャート : 判断 193"/>
        <xdr:cNvSpPr/>
      </xdr:nvSpPr>
      <xdr:spPr>
        <a:xfrm>
          <a:off x="3937000" y="940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85107</xdr:rowOff>
    </xdr:from>
    <xdr:ext cx="736600" cy="259045"/>
    <xdr:sp macro="" textlink="">
      <xdr:nvSpPr>
        <xdr:cNvPr id="195" name="テキスト ボックス 194"/>
        <xdr:cNvSpPr txBox="1"/>
      </xdr:nvSpPr>
      <xdr:spPr>
        <a:xfrm>
          <a:off x="3606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96520</xdr:rowOff>
    </xdr:from>
    <xdr:to>
      <xdr:col>4</xdr:col>
      <xdr:colOff>346075</xdr:colOff>
      <xdr:row>54</xdr:row>
      <xdr:rowOff>165100</xdr:rowOff>
    </xdr:to>
    <xdr:cxnSp macro="">
      <xdr:nvCxnSpPr>
        <xdr:cNvPr id="196" name="直線コネクタ 195"/>
        <xdr:cNvCxnSpPr/>
      </xdr:nvCxnSpPr>
      <xdr:spPr>
        <a:xfrm>
          <a:off x="2209800" y="9354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74947</xdr:rowOff>
    </xdr:from>
    <xdr:ext cx="762000" cy="259045"/>
    <xdr:sp macro="" textlink="">
      <xdr:nvSpPr>
        <xdr:cNvPr id="198" name="テキスト ボックス 197"/>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96520</xdr:rowOff>
    </xdr:from>
    <xdr:to>
      <xdr:col>3</xdr:col>
      <xdr:colOff>142875</xdr:colOff>
      <xdr:row>54</xdr:row>
      <xdr:rowOff>119380</xdr:rowOff>
    </xdr:to>
    <xdr:cxnSp macro="">
      <xdr:nvCxnSpPr>
        <xdr:cNvPr id="199" name="直線コネクタ 198"/>
        <xdr:cNvCxnSpPr/>
      </xdr:nvCxnSpPr>
      <xdr:spPr>
        <a:xfrm flipV="1">
          <a:off x="1320800" y="9354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44467</xdr:rowOff>
    </xdr:from>
    <xdr:ext cx="762000" cy="259045"/>
    <xdr:sp macro="" textlink="">
      <xdr:nvSpPr>
        <xdr:cNvPr id="201" name="テキスト ボックス 200"/>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3" name="テキスト ボックス 202"/>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34290</xdr:rowOff>
    </xdr:from>
    <xdr:to>
      <xdr:col>7</xdr:col>
      <xdr:colOff>66675</xdr:colOff>
      <xdr:row>55</xdr:row>
      <xdr:rowOff>135890</xdr:rowOff>
    </xdr:to>
    <xdr:sp macro="" textlink="">
      <xdr:nvSpPr>
        <xdr:cNvPr id="209" name="円/楕円 208"/>
        <xdr:cNvSpPr/>
      </xdr:nvSpPr>
      <xdr:spPr>
        <a:xfrm>
          <a:off x="47752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6367</xdr:rowOff>
    </xdr:from>
    <xdr:ext cx="762000" cy="259045"/>
    <xdr:sp macro="" textlink="">
      <xdr:nvSpPr>
        <xdr:cNvPr id="210" name="扶助費該当値テキスト"/>
        <xdr:cNvSpPr txBox="1"/>
      </xdr:nvSpPr>
      <xdr:spPr>
        <a:xfrm>
          <a:off x="4914900" y="943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160020</xdr:rowOff>
    </xdr:from>
    <xdr:to>
      <xdr:col>5</xdr:col>
      <xdr:colOff>600075</xdr:colOff>
      <xdr:row>55</xdr:row>
      <xdr:rowOff>90170</xdr:rowOff>
    </xdr:to>
    <xdr:sp macro="" textlink="">
      <xdr:nvSpPr>
        <xdr:cNvPr id="211" name="円/楕円 210"/>
        <xdr:cNvSpPr/>
      </xdr:nvSpPr>
      <xdr:spPr>
        <a:xfrm>
          <a:off x="3937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74947</xdr:rowOff>
    </xdr:from>
    <xdr:ext cx="736600" cy="259045"/>
    <xdr:sp macro="" textlink="">
      <xdr:nvSpPr>
        <xdr:cNvPr id="212" name="テキスト ボックス 211"/>
        <xdr:cNvSpPr txBox="1"/>
      </xdr:nvSpPr>
      <xdr:spPr>
        <a:xfrm>
          <a:off x="3606800" y="950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114300</xdr:rowOff>
    </xdr:from>
    <xdr:to>
      <xdr:col>4</xdr:col>
      <xdr:colOff>396875</xdr:colOff>
      <xdr:row>55</xdr:row>
      <xdr:rowOff>44450</xdr:rowOff>
    </xdr:to>
    <xdr:sp macro="" textlink="">
      <xdr:nvSpPr>
        <xdr:cNvPr id="213" name="円/楕円 212"/>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214" name="テキスト ボックス 21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45720</xdr:rowOff>
    </xdr:from>
    <xdr:to>
      <xdr:col>3</xdr:col>
      <xdr:colOff>193675</xdr:colOff>
      <xdr:row>54</xdr:row>
      <xdr:rowOff>147320</xdr:rowOff>
    </xdr:to>
    <xdr:sp macro="" textlink="">
      <xdr:nvSpPr>
        <xdr:cNvPr id="215" name="円/楕円 214"/>
        <xdr:cNvSpPr/>
      </xdr:nvSpPr>
      <xdr:spPr>
        <a:xfrm>
          <a:off x="2159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157497</xdr:rowOff>
    </xdr:from>
    <xdr:ext cx="762000" cy="259045"/>
    <xdr:sp macro="" textlink="">
      <xdr:nvSpPr>
        <xdr:cNvPr id="216" name="テキスト ボックス 215"/>
        <xdr:cNvSpPr txBox="1"/>
      </xdr:nvSpPr>
      <xdr:spPr>
        <a:xfrm>
          <a:off x="1828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68580</xdr:rowOff>
    </xdr:from>
    <xdr:to>
      <xdr:col>1</xdr:col>
      <xdr:colOff>676275</xdr:colOff>
      <xdr:row>54</xdr:row>
      <xdr:rowOff>170180</xdr:rowOff>
    </xdr:to>
    <xdr:sp macro="" textlink="">
      <xdr:nvSpPr>
        <xdr:cNvPr id="217" name="円/楕円 216"/>
        <xdr:cNvSpPr/>
      </xdr:nvSpPr>
      <xdr:spPr>
        <a:xfrm>
          <a:off x="1270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8907</xdr:rowOff>
    </xdr:from>
    <xdr:ext cx="762000" cy="259045"/>
    <xdr:sp macro="" textlink="">
      <xdr:nvSpPr>
        <xdr:cNvPr id="218" name="テキスト ボックス 217"/>
        <xdr:cNvSpPr txBox="1"/>
      </xdr:nvSpPr>
      <xdr:spPr>
        <a:xfrm>
          <a:off x="939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前年度と比べ、</a:t>
          </a:r>
          <a:r>
            <a:rPr kumimoji="1" lang="en-US" altLang="ja-JP" sz="1300">
              <a:latin typeface="ＭＳ Ｐゴシック"/>
            </a:rPr>
            <a:t>0.5</a:t>
          </a:r>
          <a:r>
            <a:rPr kumimoji="1" lang="ja-JP" altLang="en-US" sz="1300">
              <a:latin typeface="ＭＳ Ｐゴシック"/>
            </a:rPr>
            <a:t>ポイント改善した。繰出金の</a:t>
          </a:r>
          <a:r>
            <a:rPr kumimoji="1" lang="en-US" altLang="ja-JP" sz="1300">
              <a:latin typeface="ＭＳ Ｐゴシック"/>
            </a:rPr>
            <a:t>102,531</a:t>
          </a:r>
          <a:r>
            <a:rPr kumimoji="1" lang="ja-JP" altLang="en-US" sz="1300">
              <a:latin typeface="ＭＳ Ｐゴシック"/>
            </a:rPr>
            <a:t>千円の減額が主な要因となっている。今後も他会計繰出金の抑制を図るべく、「中津市行政サービス高度化プラン」（平成</a:t>
          </a:r>
          <a:r>
            <a:rPr kumimoji="1" lang="en-US" altLang="ja-JP" sz="1300">
              <a:latin typeface="ＭＳ Ｐゴシック"/>
            </a:rPr>
            <a:t>29</a:t>
          </a:r>
          <a:r>
            <a:rPr kumimoji="1" lang="ja-JP" altLang="en-US" sz="1300">
              <a:latin typeface="ＭＳ Ｐゴシック"/>
            </a:rPr>
            <a:t>年度～平成</a:t>
          </a:r>
          <a:r>
            <a:rPr kumimoji="1" lang="en-US" altLang="ja-JP" sz="1300">
              <a:latin typeface="ＭＳ Ｐゴシック"/>
            </a:rPr>
            <a:t>33</a:t>
          </a:r>
          <a:r>
            <a:rPr kumimoji="1" lang="ja-JP" altLang="en-US" sz="1300">
              <a:latin typeface="ＭＳ Ｐゴシック"/>
            </a:rPr>
            <a:t>年度）に基づき、各公営企業・特別会計の経営健全化により、削減を図る。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62230</xdr:rowOff>
    </xdr:from>
    <xdr:to>
      <xdr:col>24</xdr:col>
      <xdr:colOff>31750</xdr:colOff>
      <xdr:row>57</xdr:row>
      <xdr:rowOff>100330</xdr:rowOff>
    </xdr:to>
    <xdr:cxnSp macro="">
      <xdr:nvCxnSpPr>
        <xdr:cNvPr id="251" name="直線コネクタ 250"/>
        <xdr:cNvCxnSpPr/>
      </xdr:nvCxnSpPr>
      <xdr:spPr>
        <a:xfrm flipV="1">
          <a:off x="15671800" y="98348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170197</xdr:rowOff>
    </xdr:from>
    <xdr:ext cx="762000" cy="259045"/>
    <xdr:sp macro="" textlink="">
      <xdr:nvSpPr>
        <xdr:cNvPr id="252"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69850</xdr:rowOff>
    </xdr:from>
    <xdr:to>
      <xdr:col>22</xdr:col>
      <xdr:colOff>565150</xdr:colOff>
      <xdr:row>57</xdr:row>
      <xdr:rowOff>100330</xdr:rowOff>
    </xdr:to>
    <xdr:cxnSp macro="">
      <xdr:nvCxnSpPr>
        <xdr:cNvPr id="254" name="直線コネクタ 253"/>
        <xdr:cNvCxnSpPr/>
      </xdr:nvCxnSpPr>
      <xdr:spPr>
        <a:xfrm>
          <a:off x="14782800" y="9842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55" name="フローチャート : 判断 254"/>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56" name="テキスト ボックス 255"/>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69850</xdr:rowOff>
    </xdr:from>
    <xdr:to>
      <xdr:col>21</xdr:col>
      <xdr:colOff>361950</xdr:colOff>
      <xdr:row>57</xdr:row>
      <xdr:rowOff>92710</xdr:rowOff>
    </xdr:to>
    <xdr:cxnSp macro="">
      <xdr:nvCxnSpPr>
        <xdr:cNvPr id="257" name="直線コネクタ 256"/>
        <xdr:cNvCxnSpPr/>
      </xdr:nvCxnSpPr>
      <xdr:spPr>
        <a:xfrm flipV="1">
          <a:off x="13893800" y="9842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24130</xdr:rowOff>
    </xdr:from>
    <xdr:to>
      <xdr:col>20</xdr:col>
      <xdr:colOff>158750</xdr:colOff>
      <xdr:row>57</xdr:row>
      <xdr:rowOff>92710</xdr:rowOff>
    </xdr:to>
    <xdr:cxnSp macro="">
      <xdr:nvCxnSpPr>
        <xdr:cNvPr id="260" name="直線コネクタ 259"/>
        <xdr:cNvCxnSpPr/>
      </xdr:nvCxnSpPr>
      <xdr:spPr>
        <a:xfrm>
          <a:off x="13004800" y="9796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11430</xdr:rowOff>
    </xdr:from>
    <xdr:to>
      <xdr:col>24</xdr:col>
      <xdr:colOff>82550</xdr:colOff>
      <xdr:row>57</xdr:row>
      <xdr:rowOff>113030</xdr:rowOff>
    </xdr:to>
    <xdr:sp macro="" textlink="">
      <xdr:nvSpPr>
        <xdr:cNvPr id="270" name="円/楕円 269"/>
        <xdr:cNvSpPr/>
      </xdr:nvSpPr>
      <xdr:spPr>
        <a:xfrm>
          <a:off x="164592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27957</xdr:rowOff>
    </xdr:from>
    <xdr:ext cx="762000" cy="259045"/>
    <xdr:sp macro="" textlink="">
      <xdr:nvSpPr>
        <xdr:cNvPr id="271" name="その他該当値テキスト"/>
        <xdr:cNvSpPr txBox="1"/>
      </xdr:nvSpPr>
      <xdr:spPr>
        <a:xfrm>
          <a:off x="165989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49530</xdr:rowOff>
    </xdr:from>
    <xdr:to>
      <xdr:col>22</xdr:col>
      <xdr:colOff>615950</xdr:colOff>
      <xdr:row>57</xdr:row>
      <xdr:rowOff>151130</xdr:rowOff>
    </xdr:to>
    <xdr:sp macro="" textlink="">
      <xdr:nvSpPr>
        <xdr:cNvPr id="272" name="円/楕円 271"/>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135907</xdr:rowOff>
    </xdr:from>
    <xdr:ext cx="736600" cy="259045"/>
    <xdr:sp macro="" textlink="">
      <xdr:nvSpPr>
        <xdr:cNvPr id="273" name="テキスト ボックス 272"/>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19050</xdr:rowOff>
    </xdr:from>
    <xdr:to>
      <xdr:col>21</xdr:col>
      <xdr:colOff>412750</xdr:colOff>
      <xdr:row>57</xdr:row>
      <xdr:rowOff>120650</xdr:rowOff>
    </xdr:to>
    <xdr:sp macro="" textlink="">
      <xdr:nvSpPr>
        <xdr:cNvPr id="274" name="円/楕円 273"/>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75" name="テキスト ボックス 274"/>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41910</xdr:rowOff>
    </xdr:from>
    <xdr:to>
      <xdr:col>20</xdr:col>
      <xdr:colOff>209550</xdr:colOff>
      <xdr:row>57</xdr:row>
      <xdr:rowOff>143510</xdr:rowOff>
    </xdr:to>
    <xdr:sp macro="" textlink="">
      <xdr:nvSpPr>
        <xdr:cNvPr id="276" name="円/楕円 275"/>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128287</xdr:rowOff>
    </xdr:from>
    <xdr:ext cx="762000" cy="259045"/>
    <xdr:sp macro="" textlink="">
      <xdr:nvSpPr>
        <xdr:cNvPr id="277" name="テキスト ボックス 276"/>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78" name="円/楕円 277"/>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79" name="テキスト ボックス 278"/>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前年度と比べ、補助費等の総額は</a:t>
          </a:r>
          <a:r>
            <a:rPr kumimoji="1" lang="en-US" altLang="ja-JP" sz="1300">
              <a:latin typeface="ＭＳ Ｐゴシック"/>
            </a:rPr>
            <a:t>130,035</a:t>
          </a:r>
          <a:r>
            <a:rPr kumimoji="1" lang="ja-JP" altLang="en-US" sz="1300">
              <a:latin typeface="ＭＳ Ｐゴシック"/>
            </a:rPr>
            <a:t>千円減額となり、</a:t>
          </a:r>
          <a:r>
            <a:rPr kumimoji="1" lang="en-US" altLang="ja-JP" sz="1300">
              <a:latin typeface="ＭＳ Ｐゴシック"/>
            </a:rPr>
            <a:t>0.1</a:t>
          </a:r>
          <a:r>
            <a:rPr kumimoji="1" lang="ja-JP" altLang="en-US" sz="1300">
              <a:latin typeface="ＭＳ Ｐゴシック"/>
            </a:rPr>
            <a:t>ポイント改善した。過去、平成</a:t>
          </a:r>
          <a:r>
            <a:rPr kumimoji="1" lang="en-US" altLang="ja-JP" sz="1300">
              <a:latin typeface="ＭＳ Ｐゴシック"/>
            </a:rPr>
            <a:t>19</a:t>
          </a:r>
          <a:r>
            <a:rPr kumimoji="1" lang="ja-JP" altLang="en-US" sz="1300">
              <a:latin typeface="ＭＳ Ｐゴシック"/>
            </a:rPr>
            <a:t>年、</a:t>
          </a:r>
          <a:r>
            <a:rPr kumimoji="1" lang="en-US" altLang="ja-JP" sz="1300">
              <a:latin typeface="ＭＳ Ｐゴシック"/>
            </a:rPr>
            <a:t>20</a:t>
          </a:r>
          <a:r>
            <a:rPr kumimoji="1" lang="ja-JP" altLang="en-US" sz="1300">
              <a:latin typeface="ＭＳ Ｐゴシック"/>
            </a:rPr>
            <a:t>年、</a:t>
          </a:r>
          <a:r>
            <a:rPr kumimoji="1" lang="en-US" altLang="ja-JP" sz="1300">
              <a:latin typeface="ＭＳ Ｐゴシック"/>
            </a:rPr>
            <a:t>22</a:t>
          </a:r>
          <a:r>
            <a:rPr kumimoji="1" lang="ja-JP" altLang="en-US" sz="1300">
              <a:latin typeface="ＭＳ Ｐゴシック"/>
            </a:rPr>
            <a:t>年度と</a:t>
          </a:r>
          <a:r>
            <a:rPr kumimoji="1" lang="en-US" altLang="ja-JP" sz="1300">
              <a:latin typeface="ＭＳ Ｐゴシック"/>
            </a:rPr>
            <a:t>3</a:t>
          </a:r>
          <a:r>
            <a:rPr kumimoji="1" lang="ja-JP" altLang="en-US" sz="1300">
              <a:latin typeface="ＭＳ Ｐゴシック"/>
            </a:rPr>
            <a:t>度に渡って行った補助金評価により、補助金の抑制が図られ、類似団体平均よりも良好な状態で推移している。今後も補助費等の適正化を行い、さらなる削減に努める。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46990</xdr:rowOff>
    </xdr:from>
    <xdr:to>
      <xdr:col>24</xdr:col>
      <xdr:colOff>31750</xdr:colOff>
      <xdr:row>35</xdr:row>
      <xdr:rowOff>52705</xdr:rowOff>
    </xdr:to>
    <xdr:cxnSp macro="">
      <xdr:nvCxnSpPr>
        <xdr:cNvPr id="307" name="直線コネクタ 306"/>
        <xdr:cNvCxnSpPr/>
      </xdr:nvCxnSpPr>
      <xdr:spPr>
        <a:xfrm flipV="1">
          <a:off x="15671800" y="604774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151147</xdr:rowOff>
    </xdr:from>
    <xdr:ext cx="762000" cy="259045"/>
    <xdr:sp macro="" textlink="">
      <xdr:nvSpPr>
        <xdr:cNvPr id="308" name="補助費等平均値テキスト"/>
        <xdr:cNvSpPr txBox="1"/>
      </xdr:nvSpPr>
      <xdr:spPr>
        <a:xfrm>
          <a:off x="16598900" y="632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52705</xdr:rowOff>
    </xdr:from>
    <xdr:to>
      <xdr:col>22</xdr:col>
      <xdr:colOff>565150</xdr:colOff>
      <xdr:row>35</xdr:row>
      <xdr:rowOff>69850</xdr:rowOff>
    </xdr:to>
    <xdr:cxnSp macro="">
      <xdr:nvCxnSpPr>
        <xdr:cNvPr id="310" name="直線コネクタ 309"/>
        <xdr:cNvCxnSpPr/>
      </xdr:nvCxnSpPr>
      <xdr:spPr>
        <a:xfrm flipV="1">
          <a:off x="14782800" y="60534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1" name="フローチャート : 判断 310"/>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156862</xdr:rowOff>
    </xdr:from>
    <xdr:ext cx="736600" cy="259045"/>
    <xdr:sp macro="" textlink="">
      <xdr:nvSpPr>
        <xdr:cNvPr id="312" name="テキスト ボックス 311"/>
        <xdr:cNvSpPr txBox="1"/>
      </xdr:nvSpPr>
      <xdr:spPr>
        <a:xfrm>
          <a:off x="15290800" y="6500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69850</xdr:rowOff>
    </xdr:from>
    <xdr:to>
      <xdr:col>21</xdr:col>
      <xdr:colOff>361950</xdr:colOff>
      <xdr:row>35</xdr:row>
      <xdr:rowOff>69850</xdr:rowOff>
    </xdr:to>
    <xdr:cxnSp macro="">
      <xdr:nvCxnSpPr>
        <xdr:cNvPr id="313" name="直線コネクタ 312"/>
        <xdr:cNvCxnSpPr/>
      </xdr:nvCxnSpPr>
      <xdr:spPr>
        <a:xfrm>
          <a:off x="13893800" y="607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5" name="テキスト ボックス 314"/>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41275</xdr:rowOff>
    </xdr:from>
    <xdr:to>
      <xdr:col>20</xdr:col>
      <xdr:colOff>158750</xdr:colOff>
      <xdr:row>35</xdr:row>
      <xdr:rowOff>69850</xdr:rowOff>
    </xdr:to>
    <xdr:cxnSp macro="">
      <xdr:nvCxnSpPr>
        <xdr:cNvPr id="316" name="直線コネクタ 315"/>
        <xdr:cNvCxnSpPr/>
      </xdr:nvCxnSpPr>
      <xdr:spPr>
        <a:xfrm>
          <a:off x="13004800" y="60420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122572</xdr:rowOff>
    </xdr:from>
    <xdr:ext cx="762000" cy="259045"/>
    <xdr:sp macro="" textlink="">
      <xdr:nvSpPr>
        <xdr:cNvPr id="318" name="テキスト ボックス 317"/>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0" name="テキスト ボックス 319"/>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167640</xdr:rowOff>
    </xdr:from>
    <xdr:to>
      <xdr:col>24</xdr:col>
      <xdr:colOff>82550</xdr:colOff>
      <xdr:row>35</xdr:row>
      <xdr:rowOff>97790</xdr:rowOff>
    </xdr:to>
    <xdr:sp macro="" textlink="">
      <xdr:nvSpPr>
        <xdr:cNvPr id="326" name="円/楕円 325"/>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12717</xdr:rowOff>
    </xdr:from>
    <xdr:ext cx="762000" cy="259045"/>
    <xdr:sp macro="" textlink="">
      <xdr:nvSpPr>
        <xdr:cNvPr id="327" name="補助費等該当値テキスト"/>
        <xdr:cNvSpPr txBox="1"/>
      </xdr:nvSpPr>
      <xdr:spPr>
        <a:xfrm>
          <a:off x="16598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1905</xdr:rowOff>
    </xdr:from>
    <xdr:to>
      <xdr:col>22</xdr:col>
      <xdr:colOff>615950</xdr:colOff>
      <xdr:row>35</xdr:row>
      <xdr:rowOff>103505</xdr:rowOff>
    </xdr:to>
    <xdr:sp macro="" textlink="">
      <xdr:nvSpPr>
        <xdr:cNvPr id="328" name="円/楕円 327"/>
        <xdr:cNvSpPr/>
      </xdr:nvSpPr>
      <xdr:spPr>
        <a:xfrm>
          <a:off x="15621000" y="600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113682</xdr:rowOff>
    </xdr:from>
    <xdr:ext cx="736600" cy="259045"/>
    <xdr:sp macro="" textlink="">
      <xdr:nvSpPr>
        <xdr:cNvPr id="329" name="テキスト ボックス 328"/>
        <xdr:cNvSpPr txBox="1"/>
      </xdr:nvSpPr>
      <xdr:spPr>
        <a:xfrm>
          <a:off x="15290800" y="5771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19050</xdr:rowOff>
    </xdr:from>
    <xdr:to>
      <xdr:col>21</xdr:col>
      <xdr:colOff>412750</xdr:colOff>
      <xdr:row>35</xdr:row>
      <xdr:rowOff>120650</xdr:rowOff>
    </xdr:to>
    <xdr:sp macro="" textlink="">
      <xdr:nvSpPr>
        <xdr:cNvPr id="330" name="円/楕円 329"/>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130827</xdr:rowOff>
    </xdr:from>
    <xdr:ext cx="762000" cy="259045"/>
    <xdr:sp macro="" textlink="">
      <xdr:nvSpPr>
        <xdr:cNvPr id="331" name="テキスト ボックス 330"/>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19050</xdr:rowOff>
    </xdr:from>
    <xdr:to>
      <xdr:col>20</xdr:col>
      <xdr:colOff>209550</xdr:colOff>
      <xdr:row>35</xdr:row>
      <xdr:rowOff>120650</xdr:rowOff>
    </xdr:to>
    <xdr:sp macro="" textlink="">
      <xdr:nvSpPr>
        <xdr:cNvPr id="332" name="円/楕円 331"/>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130827</xdr:rowOff>
    </xdr:from>
    <xdr:ext cx="762000" cy="259045"/>
    <xdr:sp macro="" textlink="">
      <xdr:nvSpPr>
        <xdr:cNvPr id="333" name="テキスト ボックス 332"/>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161925</xdr:rowOff>
    </xdr:from>
    <xdr:to>
      <xdr:col>19</xdr:col>
      <xdr:colOff>6350</xdr:colOff>
      <xdr:row>35</xdr:row>
      <xdr:rowOff>92075</xdr:rowOff>
    </xdr:to>
    <xdr:sp macro="" textlink="">
      <xdr:nvSpPr>
        <xdr:cNvPr id="334" name="円/楕円 333"/>
        <xdr:cNvSpPr/>
      </xdr:nvSpPr>
      <xdr:spPr>
        <a:xfrm>
          <a:off x="12954000" y="5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102252</xdr:rowOff>
    </xdr:from>
    <xdr:ext cx="762000" cy="259045"/>
    <xdr:sp macro="" textlink="">
      <xdr:nvSpPr>
        <xdr:cNvPr id="335" name="テキスト ボックス 334"/>
        <xdr:cNvSpPr txBox="1"/>
      </xdr:nvSpPr>
      <xdr:spPr>
        <a:xfrm>
          <a:off x="12623800" y="576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合併特例事業における償還額の増加及び平成</a:t>
          </a:r>
          <a:r>
            <a:rPr kumimoji="1" lang="en-US" altLang="ja-JP" sz="1300">
              <a:latin typeface="ＭＳ Ｐゴシック"/>
            </a:rPr>
            <a:t>23</a:t>
          </a:r>
          <a:r>
            <a:rPr kumimoji="1" lang="ja-JP" altLang="en-US" sz="1300">
              <a:latin typeface="ＭＳ Ｐゴシック"/>
            </a:rPr>
            <a:t>年度に発行した住民参加型市場公募債の満期一括償還（</a:t>
          </a:r>
          <a:r>
            <a:rPr kumimoji="1" lang="en-US" altLang="ja-JP" sz="1300">
              <a:latin typeface="ＭＳ Ｐゴシック"/>
            </a:rPr>
            <a:t>400,000</a:t>
          </a:r>
          <a:r>
            <a:rPr kumimoji="1" lang="ja-JP" altLang="en-US" sz="1300">
              <a:latin typeface="ＭＳ Ｐゴシック"/>
            </a:rPr>
            <a:t>千円）が公債費増額の主な要因となり、前年度に比べ</a:t>
          </a:r>
          <a:r>
            <a:rPr kumimoji="1" lang="en-US" altLang="ja-JP" sz="1300">
              <a:latin typeface="ＭＳ Ｐゴシック"/>
            </a:rPr>
            <a:t>1.0</a:t>
          </a:r>
          <a:r>
            <a:rPr kumimoji="1" lang="ja-JP" altLang="en-US" sz="1300">
              <a:latin typeface="ＭＳ Ｐゴシック"/>
            </a:rPr>
            <a:t>ポイント悪化した。今後は公債費の減少を見込んでいるが、「中津市公共施設管理プラン」に基づき、地方債発行を伴う普通建設事業を抑制し、プライマリーバランスに留意した、公債費の適正管理に努め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1270</xdr:rowOff>
    </xdr:from>
    <xdr:to>
      <xdr:col>7</xdr:col>
      <xdr:colOff>15875</xdr:colOff>
      <xdr:row>79</xdr:row>
      <xdr:rowOff>66584</xdr:rowOff>
    </xdr:to>
    <xdr:cxnSp macro="">
      <xdr:nvCxnSpPr>
        <xdr:cNvPr id="370" name="直線コネクタ 369"/>
        <xdr:cNvCxnSpPr/>
      </xdr:nvCxnSpPr>
      <xdr:spPr>
        <a:xfrm>
          <a:off x="3987800" y="1354582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87828</xdr:rowOff>
    </xdr:from>
    <xdr:ext cx="762000" cy="259045"/>
    <xdr:sp macro="" textlink="">
      <xdr:nvSpPr>
        <xdr:cNvPr id="371" name="公債費平均値テキスト"/>
        <xdr:cNvSpPr txBox="1"/>
      </xdr:nvSpPr>
      <xdr:spPr>
        <a:xfrm>
          <a:off x="4914900" y="1311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113937</xdr:rowOff>
    </xdr:from>
    <xdr:to>
      <xdr:col>5</xdr:col>
      <xdr:colOff>549275</xdr:colOff>
      <xdr:row>79</xdr:row>
      <xdr:rowOff>1270</xdr:rowOff>
    </xdr:to>
    <xdr:cxnSp macro="">
      <xdr:nvCxnSpPr>
        <xdr:cNvPr id="373" name="直線コネクタ 372"/>
        <xdr:cNvCxnSpPr/>
      </xdr:nvCxnSpPr>
      <xdr:spPr>
        <a:xfrm>
          <a:off x="3098800" y="1348703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92529</xdr:rowOff>
    </xdr:from>
    <xdr:to>
      <xdr:col>5</xdr:col>
      <xdr:colOff>600075</xdr:colOff>
      <xdr:row>77</xdr:row>
      <xdr:rowOff>22679</xdr:rowOff>
    </xdr:to>
    <xdr:sp macro="" textlink="">
      <xdr:nvSpPr>
        <xdr:cNvPr id="374" name="フローチャート : 判断 373"/>
        <xdr:cNvSpPr/>
      </xdr:nvSpPr>
      <xdr:spPr>
        <a:xfrm>
          <a:off x="3937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32855</xdr:rowOff>
    </xdr:from>
    <xdr:ext cx="736600" cy="259045"/>
    <xdr:sp macro="" textlink="">
      <xdr:nvSpPr>
        <xdr:cNvPr id="375" name="テキスト ボックス 374"/>
        <xdr:cNvSpPr txBox="1"/>
      </xdr:nvSpPr>
      <xdr:spPr>
        <a:xfrm>
          <a:off x="3606800" y="1289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113937</xdr:rowOff>
    </xdr:from>
    <xdr:to>
      <xdr:col>4</xdr:col>
      <xdr:colOff>346075</xdr:colOff>
      <xdr:row>78</xdr:row>
      <xdr:rowOff>120469</xdr:rowOff>
    </xdr:to>
    <xdr:cxnSp macro="">
      <xdr:nvCxnSpPr>
        <xdr:cNvPr id="376" name="直線コネクタ 375"/>
        <xdr:cNvCxnSpPr/>
      </xdr:nvCxnSpPr>
      <xdr:spPr>
        <a:xfrm flipV="1">
          <a:off x="2209800" y="134870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78" name="テキスト ボックス 37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120469</xdr:rowOff>
    </xdr:from>
    <xdr:to>
      <xdr:col>3</xdr:col>
      <xdr:colOff>142875</xdr:colOff>
      <xdr:row>79</xdr:row>
      <xdr:rowOff>1270</xdr:rowOff>
    </xdr:to>
    <xdr:cxnSp macro="">
      <xdr:nvCxnSpPr>
        <xdr:cNvPr id="379" name="直線コネクタ 378"/>
        <xdr:cNvCxnSpPr/>
      </xdr:nvCxnSpPr>
      <xdr:spPr>
        <a:xfrm flipV="1">
          <a:off x="1320800" y="1349356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137358</xdr:rowOff>
    </xdr:from>
    <xdr:ext cx="762000" cy="259045"/>
    <xdr:sp macro="" textlink="">
      <xdr:nvSpPr>
        <xdr:cNvPr id="381" name="テキスト ボックス 380"/>
        <xdr:cNvSpPr txBox="1"/>
      </xdr:nvSpPr>
      <xdr:spPr>
        <a:xfrm>
          <a:off x="1828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150421</xdr:rowOff>
    </xdr:from>
    <xdr:ext cx="762000" cy="259045"/>
    <xdr:sp macro="" textlink="">
      <xdr:nvSpPr>
        <xdr:cNvPr id="383" name="テキスト ボックス 382"/>
        <xdr:cNvSpPr txBox="1"/>
      </xdr:nvSpPr>
      <xdr:spPr>
        <a:xfrm>
          <a:off x="939800" y="1300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15784</xdr:rowOff>
    </xdr:from>
    <xdr:to>
      <xdr:col>7</xdr:col>
      <xdr:colOff>66675</xdr:colOff>
      <xdr:row>79</xdr:row>
      <xdr:rowOff>117384</xdr:rowOff>
    </xdr:to>
    <xdr:sp macro="" textlink="">
      <xdr:nvSpPr>
        <xdr:cNvPr id="389" name="円/楕円 388"/>
        <xdr:cNvSpPr/>
      </xdr:nvSpPr>
      <xdr:spPr>
        <a:xfrm>
          <a:off x="4775200" y="1356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159311</xdr:rowOff>
    </xdr:from>
    <xdr:ext cx="762000" cy="259045"/>
    <xdr:sp macro="" textlink="">
      <xdr:nvSpPr>
        <xdr:cNvPr id="390" name="公債費該当値テキスト"/>
        <xdr:cNvSpPr txBox="1"/>
      </xdr:nvSpPr>
      <xdr:spPr>
        <a:xfrm>
          <a:off x="4914900" y="13532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121920</xdr:rowOff>
    </xdr:from>
    <xdr:to>
      <xdr:col>5</xdr:col>
      <xdr:colOff>600075</xdr:colOff>
      <xdr:row>79</xdr:row>
      <xdr:rowOff>52070</xdr:rowOff>
    </xdr:to>
    <xdr:sp macro="" textlink="">
      <xdr:nvSpPr>
        <xdr:cNvPr id="391" name="円/楕円 390"/>
        <xdr:cNvSpPr/>
      </xdr:nvSpPr>
      <xdr:spPr>
        <a:xfrm>
          <a:off x="3937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36847</xdr:rowOff>
    </xdr:from>
    <xdr:ext cx="736600" cy="259045"/>
    <xdr:sp macro="" textlink="">
      <xdr:nvSpPr>
        <xdr:cNvPr id="392" name="テキスト ボックス 391"/>
        <xdr:cNvSpPr txBox="1"/>
      </xdr:nvSpPr>
      <xdr:spPr>
        <a:xfrm>
          <a:off x="3606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63137</xdr:rowOff>
    </xdr:from>
    <xdr:to>
      <xdr:col>4</xdr:col>
      <xdr:colOff>396875</xdr:colOff>
      <xdr:row>78</xdr:row>
      <xdr:rowOff>164737</xdr:rowOff>
    </xdr:to>
    <xdr:sp macro="" textlink="">
      <xdr:nvSpPr>
        <xdr:cNvPr id="393" name="円/楕円 392"/>
        <xdr:cNvSpPr/>
      </xdr:nvSpPr>
      <xdr:spPr>
        <a:xfrm>
          <a:off x="3048000" y="134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149514</xdr:rowOff>
    </xdr:from>
    <xdr:ext cx="762000" cy="259045"/>
    <xdr:sp macro="" textlink="">
      <xdr:nvSpPr>
        <xdr:cNvPr id="394" name="テキスト ボックス 393"/>
        <xdr:cNvSpPr txBox="1"/>
      </xdr:nvSpPr>
      <xdr:spPr>
        <a:xfrm>
          <a:off x="2717800" y="1352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69669</xdr:rowOff>
    </xdr:from>
    <xdr:to>
      <xdr:col>3</xdr:col>
      <xdr:colOff>193675</xdr:colOff>
      <xdr:row>78</xdr:row>
      <xdr:rowOff>171269</xdr:rowOff>
    </xdr:to>
    <xdr:sp macro="" textlink="">
      <xdr:nvSpPr>
        <xdr:cNvPr id="395" name="円/楕円 394"/>
        <xdr:cNvSpPr/>
      </xdr:nvSpPr>
      <xdr:spPr>
        <a:xfrm>
          <a:off x="2159000" y="134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156046</xdr:rowOff>
    </xdr:from>
    <xdr:ext cx="762000" cy="259045"/>
    <xdr:sp macro="" textlink="">
      <xdr:nvSpPr>
        <xdr:cNvPr id="396" name="テキスト ボックス 395"/>
        <xdr:cNvSpPr txBox="1"/>
      </xdr:nvSpPr>
      <xdr:spPr>
        <a:xfrm>
          <a:off x="1828800" y="1352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121920</xdr:rowOff>
    </xdr:from>
    <xdr:to>
      <xdr:col>1</xdr:col>
      <xdr:colOff>676275</xdr:colOff>
      <xdr:row>79</xdr:row>
      <xdr:rowOff>52070</xdr:rowOff>
    </xdr:to>
    <xdr:sp macro="" textlink="">
      <xdr:nvSpPr>
        <xdr:cNvPr id="397" name="円/楕円 396"/>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36847</xdr:rowOff>
    </xdr:from>
    <xdr:ext cx="762000" cy="259045"/>
    <xdr:sp macro="" textlink="">
      <xdr:nvSpPr>
        <xdr:cNvPr id="398" name="テキスト ボックス 397"/>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前年度と比べ</a:t>
          </a:r>
          <a:r>
            <a:rPr kumimoji="1" lang="en-US" altLang="ja-JP" sz="1300">
              <a:latin typeface="ＭＳ Ｐゴシック"/>
            </a:rPr>
            <a:t>1.1</a:t>
          </a:r>
          <a:r>
            <a:rPr kumimoji="1" lang="ja-JP" altLang="en-US" sz="1300">
              <a:latin typeface="ＭＳ Ｐゴシック"/>
            </a:rPr>
            <a:t>ポイントの改善となり、類似団体平均を下回った。今後も「中津市行政サービス高度化プラン」（平成</a:t>
          </a:r>
          <a:r>
            <a:rPr kumimoji="1" lang="en-US" altLang="ja-JP" sz="1300">
              <a:latin typeface="ＭＳ Ｐゴシック"/>
            </a:rPr>
            <a:t>29</a:t>
          </a:r>
          <a:r>
            <a:rPr kumimoji="1" lang="ja-JP" altLang="en-US" sz="1300">
              <a:latin typeface="ＭＳ Ｐゴシック"/>
            </a:rPr>
            <a:t>年度～平成</a:t>
          </a:r>
          <a:r>
            <a:rPr kumimoji="1" lang="en-US" altLang="ja-JP" sz="1300">
              <a:latin typeface="ＭＳ Ｐゴシック"/>
            </a:rPr>
            <a:t>33</a:t>
          </a:r>
          <a:r>
            <a:rPr kumimoji="1" lang="ja-JP" altLang="en-US" sz="1300">
              <a:latin typeface="ＭＳ Ｐゴシック"/>
            </a:rPr>
            <a:t>年度）に基づき、経常経費の削減に努める。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90424</xdr:rowOff>
    </xdr:from>
    <xdr:to>
      <xdr:col>24</xdr:col>
      <xdr:colOff>31750</xdr:colOff>
      <xdr:row>76</xdr:row>
      <xdr:rowOff>140715</xdr:rowOff>
    </xdr:to>
    <xdr:cxnSp macro="">
      <xdr:nvCxnSpPr>
        <xdr:cNvPr id="429" name="直線コネクタ 428"/>
        <xdr:cNvCxnSpPr/>
      </xdr:nvCxnSpPr>
      <xdr:spPr>
        <a:xfrm flipV="1">
          <a:off x="15671800" y="13120624"/>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34562</xdr:rowOff>
    </xdr:from>
    <xdr:ext cx="762000" cy="259045"/>
    <xdr:sp macro="" textlink="">
      <xdr:nvSpPr>
        <xdr:cNvPr id="430" name="公債費以外平均値テキスト"/>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140715</xdr:rowOff>
    </xdr:from>
    <xdr:to>
      <xdr:col>22</xdr:col>
      <xdr:colOff>565150</xdr:colOff>
      <xdr:row>76</xdr:row>
      <xdr:rowOff>140715</xdr:rowOff>
    </xdr:to>
    <xdr:cxnSp macro="">
      <xdr:nvCxnSpPr>
        <xdr:cNvPr id="432" name="直線コネクタ 431"/>
        <xdr:cNvCxnSpPr/>
      </xdr:nvCxnSpPr>
      <xdr:spPr>
        <a:xfrm>
          <a:off x="14782800" y="13170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85344</xdr:rowOff>
    </xdr:from>
    <xdr:to>
      <xdr:col>22</xdr:col>
      <xdr:colOff>615950</xdr:colOff>
      <xdr:row>77</xdr:row>
      <xdr:rowOff>15494</xdr:rowOff>
    </xdr:to>
    <xdr:sp macro="" textlink="">
      <xdr:nvSpPr>
        <xdr:cNvPr id="433" name="フローチャート : 判断 432"/>
        <xdr:cNvSpPr/>
      </xdr:nvSpPr>
      <xdr:spPr>
        <a:xfrm>
          <a:off x="15621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25671</xdr:rowOff>
    </xdr:from>
    <xdr:ext cx="736600" cy="259045"/>
    <xdr:sp macro="" textlink="">
      <xdr:nvSpPr>
        <xdr:cNvPr id="434" name="テキスト ボックス 433"/>
        <xdr:cNvSpPr txBox="1"/>
      </xdr:nvSpPr>
      <xdr:spPr>
        <a:xfrm>
          <a:off x="15290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xdr:rowOff>
    </xdr:from>
    <xdr:to>
      <xdr:col>21</xdr:col>
      <xdr:colOff>361950</xdr:colOff>
      <xdr:row>76</xdr:row>
      <xdr:rowOff>140715</xdr:rowOff>
    </xdr:to>
    <xdr:cxnSp macro="">
      <xdr:nvCxnSpPr>
        <xdr:cNvPr id="435" name="直線コネクタ 434"/>
        <xdr:cNvCxnSpPr/>
      </xdr:nvCxnSpPr>
      <xdr:spPr>
        <a:xfrm>
          <a:off x="13893800" y="13042900"/>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7" name="テキスト ボックス 436"/>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120142</xdr:rowOff>
    </xdr:from>
    <xdr:to>
      <xdr:col>20</xdr:col>
      <xdr:colOff>158750</xdr:colOff>
      <xdr:row>76</xdr:row>
      <xdr:rowOff>12700</xdr:rowOff>
    </xdr:to>
    <xdr:cxnSp macro="">
      <xdr:nvCxnSpPr>
        <xdr:cNvPr id="438" name="直線コネクタ 437"/>
        <xdr:cNvCxnSpPr/>
      </xdr:nvCxnSpPr>
      <xdr:spPr>
        <a:xfrm>
          <a:off x="13004800" y="129788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40" name="テキスト ボックス 439"/>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158005</xdr:rowOff>
    </xdr:from>
    <xdr:ext cx="762000" cy="259045"/>
    <xdr:sp macro="" textlink="">
      <xdr:nvSpPr>
        <xdr:cNvPr id="442" name="テキスト ボックス 441"/>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39624</xdr:rowOff>
    </xdr:from>
    <xdr:to>
      <xdr:col>24</xdr:col>
      <xdr:colOff>82550</xdr:colOff>
      <xdr:row>76</xdr:row>
      <xdr:rowOff>141224</xdr:rowOff>
    </xdr:to>
    <xdr:sp macro="" textlink="">
      <xdr:nvSpPr>
        <xdr:cNvPr id="448" name="円/楕円 447"/>
        <xdr:cNvSpPr/>
      </xdr:nvSpPr>
      <xdr:spPr>
        <a:xfrm>
          <a:off x="16459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56151</xdr:rowOff>
    </xdr:from>
    <xdr:ext cx="762000" cy="259045"/>
    <xdr:sp macro="" textlink="">
      <xdr:nvSpPr>
        <xdr:cNvPr id="449" name="公債費以外該当値テキスト"/>
        <xdr:cNvSpPr txBox="1"/>
      </xdr:nvSpPr>
      <xdr:spPr>
        <a:xfrm>
          <a:off x="16598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89915</xdr:rowOff>
    </xdr:from>
    <xdr:to>
      <xdr:col>22</xdr:col>
      <xdr:colOff>615950</xdr:colOff>
      <xdr:row>77</xdr:row>
      <xdr:rowOff>20065</xdr:rowOff>
    </xdr:to>
    <xdr:sp macro="" textlink="">
      <xdr:nvSpPr>
        <xdr:cNvPr id="450" name="円/楕円 449"/>
        <xdr:cNvSpPr/>
      </xdr:nvSpPr>
      <xdr:spPr>
        <a:xfrm>
          <a:off x="15621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4842</xdr:rowOff>
    </xdr:from>
    <xdr:ext cx="736600" cy="259045"/>
    <xdr:sp macro="" textlink="">
      <xdr:nvSpPr>
        <xdr:cNvPr id="451" name="テキスト ボックス 450"/>
        <xdr:cNvSpPr txBox="1"/>
      </xdr:nvSpPr>
      <xdr:spPr>
        <a:xfrm>
          <a:off x="15290800" y="132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89915</xdr:rowOff>
    </xdr:from>
    <xdr:to>
      <xdr:col>21</xdr:col>
      <xdr:colOff>412750</xdr:colOff>
      <xdr:row>77</xdr:row>
      <xdr:rowOff>20065</xdr:rowOff>
    </xdr:to>
    <xdr:sp macro="" textlink="">
      <xdr:nvSpPr>
        <xdr:cNvPr id="452" name="円/楕円 451"/>
        <xdr:cNvSpPr/>
      </xdr:nvSpPr>
      <xdr:spPr>
        <a:xfrm>
          <a:off x="14732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30243</xdr:rowOff>
    </xdr:from>
    <xdr:ext cx="762000" cy="259045"/>
    <xdr:sp macro="" textlink="">
      <xdr:nvSpPr>
        <xdr:cNvPr id="453" name="テキスト ボックス 452"/>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133350</xdr:rowOff>
    </xdr:from>
    <xdr:to>
      <xdr:col>20</xdr:col>
      <xdr:colOff>209550</xdr:colOff>
      <xdr:row>76</xdr:row>
      <xdr:rowOff>63500</xdr:rowOff>
    </xdr:to>
    <xdr:sp macro="" textlink="">
      <xdr:nvSpPr>
        <xdr:cNvPr id="454" name="円/楕円 453"/>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73677</xdr:rowOff>
    </xdr:from>
    <xdr:ext cx="762000" cy="259045"/>
    <xdr:sp macro="" textlink="">
      <xdr:nvSpPr>
        <xdr:cNvPr id="455" name="テキスト ボックス 454"/>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69342</xdr:rowOff>
    </xdr:from>
    <xdr:to>
      <xdr:col>19</xdr:col>
      <xdr:colOff>6350</xdr:colOff>
      <xdr:row>75</xdr:row>
      <xdr:rowOff>170942</xdr:rowOff>
    </xdr:to>
    <xdr:sp macro="" textlink="">
      <xdr:nvSpPr>
        <xdr:cNvPr id="456" name="円/楕円 455"/>
        <xdr:cNvSpPr/>
      </xdr:nvSpPr>
      <xdr:spPr>
        <a:xfrm>
          <a:off x="12954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9669</xdr:rowOff>
    </xdr:from>
    <xdr:ext cx="762000" cy="259045"/>
    <xdr:sp macro="" textlink="">
      <xdr:nvSpPr>
        <xdr:cNvPr id="457" name="テキスト ボックス 456"/>
        <xdr:cNvSpPr txBox="1"/>
      </xdr:nvSpPr>
      <xdr:spPr>
        <a:xfrm>
          <a:off x="12623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大分県中津市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31260</xdr:rowOff>
    </xdr:from>
    <xdr:to>
      <xdr:col>4</xdr:col>
      <xdr:colOff>1117600</xdr:colOff>
      <xdr:row>16</xdr:row>
      <xdr:rowOff>58055</xdr:rowOff>
    </xdr:to>
    <xdr:cxnSp macro="">
      <xdr:nvCxnSpPr>
        <xdr:cNvPr id="52" name="直線コネクタ 51"/>
        <xdr:cNvCxnSpPr/>
      </xdr:nvCxnSpPr>
      <xdr:spPr bwMode="auto">
        <a:xfrm>
          <a:off x="5003800" y="2822085"/>
          <a:ext cx="647700" cy="26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56387</xdr:rowOff>
    </xdr:from>
    <xdr:ext cx="762000" cy="259045"/>
    <xdr:sp macro="" textlink="">
      <xdr:nvSpPr>
        <xdr:cNvPr id="53" name="人口1人当たり決算額の推移平均値テキスト130"/>
        <xdr:cNvSpPr txBox="1"/>
      </xdr:nvSpPr>
      <xdr:spPr>
        <a:xfrm>
          <a:off x="5740400" y="284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31260</xdr:rowOff>
    </xdr:from>
    <xdr:to>
      <xdr:col>4</xdr:col>
      <xdr:colOff>469900</xdr:colOff>
      <xdr:row>16</xdr:row>
      <xdr:rowOff>57974</xdr:rowOff>
    </xdr:to>
    <xdr:cxnSp macro="">
      <xdr:nvCxnSpPr>
        <xdr:cNvPr id="55" name="直線コネクタ 54"/>
        <xdr:cNvCxnSpPr/>
      </xdr:nvCxnSpPr>
      <xdr:spPr bwMode="auto">
        <a:xfrm flipV="1">
          <a:off x="4305300" y="2822085"/>
          <a:ext cx="698500" cy="26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73876</xdr:rowOff>
    </xdr:from>
    <xdr:to>
      <xdr:col>4</xdr:col>
      <xdr:colOff>520700</xdr:colOff>
      <xdr:row>18</xdr:row>
      <xdr:rowOff>4026</xdr:rowOff>
    </xdr:to>
    <xdr:sp macro="" textlink="">
      <xdr:nvSpPr>
        <xdr:cNvPr id="56" name="フローチャート : 判断 55"/>
        <xdr:cNvSpPr/>
      </xdr:nvSpPr>
      <xdr:spPr bwMode="auto">
        <a:xfrm>
          <a:off x="4953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160253</xdr:rowOff>
    </xdr:from>
    <xdr:ext cx="736600" cy="259045"/>
    <xdr:sp macro="" textlink="">
      <xdr:nvSpPr>
        <xdr:cNvPr id="57" name="テキスト ボックス 56"/>
        <xdr:cNvSpPr txBox="1"/>
      </xdr:nvSpPr>
      <xdr:spPr>
        <a:xfrm>
          <a:off x="4622800" y="3122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57974</xdr:rowOff>
    </xdr:from>
    <xdr:to>
      <xdr:col>3</xdr:col>
      <xdr:colOff>904875</xdr:colOff>
      <xdr:row>16</xdr:row>
      <xdr:rowOff>91349</xdr:rowOff>
    </xdr:to>
    <xdr:cxnSp macro="">
      <xdr:nvCxnSpPr>
        <xdr:cNvPr id="58" name="直線コネクタ 57"/>
        <xdr:cNvCxnSpPr/>
      </xdr:nvCxnSpPr>
      <xdr:spPr bwMode="auto">
        <a:xfrm flipV="1">
          <a:off x="3606800" y="2848799"/>
          <a:ext cx="698500" cy="33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133703</xdr:rowOff>
    </xdr:from>
    <xdr:ext cx="762000" cy="259045"/>
    <xdr:sp macro="" textlink="">
      <xdr:nvSpPr>
        <xdr:cNvPr id="60" name="テキスト ボックス 59"/>
        <xdr:cNvSpPr txBox="1"/>
      </xdr:nvSpPr>
      <xdr:spPr>
        <a:xfrm>
          <a:off x="3924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52340</xdr:rowOff>
    </xdr:from>
    <xdr:to>
      <xdr:col>3</xdr:col>
      <xdr:colOff>206375</xdr:colOff>
      <xdr:row>16</xdr:row>
      <xdr:rowOff>91349</xdr:rowOff>
    </xdr:to>
    <xdr:cxnSp macro="">
      <xdr:nvCxnSpPr>
        <xdr:cNvPr id="61" name="直線コネクタ 60"/>
        <xdr:cNvCxnSpPr/>
      </xdr:nvCxnSpPr>
      <xdr:spPr bwMode="auto">
        <a:xfrm>
          <a:off x="2908300" y="2843165"/>
          <a:ext cx="698500" cy="39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156105</xdr:rowOff>
    </xdr:from>
    <xdr:ext cx="762000" cy="259045"/>
    <xdr:sp macro="" textlink="">
      <xdr:nvSpPr>
        <xdr:cNvPr id="63" name="テキスト ボックス 62"/>
        <xdr:cNvSpPr txBox="1"/>
      </xdr:nvSpPr>
      <xdr:spPr>
        <a:xfrm>
          <a:off x="32258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124363</xdr:rowOff>
    </xdr:from>
    <xdr:ext cx="762000" cy="259045"/>
    <xdr:sp macro="" textlink="">
      <xdr:nvSpPr>
        <xdr:cNvPr id="65" name="テキスト ボックス 64"/>
        <xdr:cNvSpPr txBox="1"/>
      </xdr:nvSpPr>
      <xdr:spPr>
        <a:xfrm>
          <a:off x="2527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7255</xdr:rowOff>
    </xdr:from>
    <xdr:to>
      <xdr:col>5</xdr:col>
      <xdr:colOff>34925</xdr:colOff>
      <xdr:row>16</xdr:row>
      <xdr:rowOff>108855</xdr:rowOff>
    </xdr:to>
    <xdr:sp macro="" textlink="">
      <xdr:nvSpPr>
        <xdr:cNvPr id="71" name="円/楕円 70"/>
        <xdr:cNvSpPr/>
      </xdr:nvSpPr>
      <xdr:spPr bwMode="auto">
        <a:xfrm>
          <a:off x="5600700" y="2798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23782</xdr:rowOff>
    </xdr:from>
    <xdr:ext cx="762000" cy="259045"/>
    <xdr:sp macro="" textlink="">
      <xdr:nvSpPr>
        <xdr:cNvPr id="72" name="人口1人当たり決算額の推移該当値テキスト130"/>
        <xdr:cNvSpPr txBox="1"/>
      </xdr:nvSpPr>
      <xdr:spPr>
        <a:xfrm>
          <a:off x="5740400" y="264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86,639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151910</xdr:rowOff>
    </xdr:from>
    <xdr:to>
      <xdr:col>4</xdr:col>
      <xdr:colOff>520700</xdr:colOff>
      <xdr:row>16</xdr:row>
      <xdr:rowOff>82060</xdr:rowOff>
    </xdr:to>
    <xdr:sp macro="" textlink="">
      <xdr:nvSpPr>
        <xdr:cNvPr id="73" name="円/楕円 72"/>
        <xdr:cNvSpPr/>
      </xdr:nvSpPr>
      <xdr:spPr bwMode="auto">
        <a:xfrm>
          <a:off x="4953000" y="2771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92237</xdr:rowOff>
    </xdr:from>
    <xdr:ext cx="736600" cy="259045"/>
    <xdr:sp macro="" textlink="">
      <xdr:nvSpPr>
        <xdr:cNvPr id="74" name="テキスト ボックス 73"/>
        <xdr:cNvSpPr txBox="1"/>
      </xdr:nvSpPr>
      <xdr:spPr>
        <a:xfrm>
          <a:off x="4622800" y="254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88,280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7174</xdr:rowOff>
    </xdr:from>
    <xdr:to>
      <xdr:col>3</xdr:col>
      <xdr:colOff>955675</xdr:colOff>
      <xdr:row>16</xdr:row>
      <xdr:rowOff>108774</xdr:rowOff>
    </xdr:to>
    <xdr:sp macro="" textlink="">
      <xdr:nvSpPr>
        <xdr:cNvPr id="75" name="円/楕円 74"/>
        <xdr:cNvSpPr/>
      </xdr:nvSpPr>
      <xdr:spPr bwMode="auto">
        <a:xfrm>
          <a:off x="4254500" y="2797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118951</xdr:rowOff>
    </xdr:from>
    <xdr:ext cx="762000" cy="259045"/>
    <xdr:sp macro="" textlink="">
      <xdr:nvSpPr>
        <xdr:cNvPr id="76" name="テキスト ボックス 75"/>
        <xdr:cNvSpPr txBox="1"/>
      </xdr:nvSpPr>
      <xdr:spPr>
        <a:xfrm>
          <a:off x="3924300" y="256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86,644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40549</xdr:rowOff>
    </xdr:from>
    <xdr:to>
      <xdr:col>3</xdr:col>
      <xdr:colOff>257175</xdr:colOff>
      <xdr:row>16</xdr:row>
      <xdr:rowOff>142149</xdr:rowOff>
    </xdr:to>
    <xdr:sp macro="" textlink="">
      <xdr:nvSpPr>
        <xdr:cNvPr id="77" name="円/楕円 76"/>
        <xdr:cNvSpPr/>
      </xdr:nvSpPr>
      <xdr:spPr bwMode="auto">
        <a:xfrm>
          <a:off x="3556000" y="2831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152326</xdr:rowOff>
    </xdr:from>
    <xdr:ext cx="762000" cy="259045"/>
    <xdr:sp macro="" textlink="">
      <xdr:nvSpPr>
        <xdr:cNvPr id="78" name="テキスト ボックス 77"/>
        <xdr:cNvSpPr txBox="1"/>
      </xdr:nvSpPr>
      <xdr:spPr>
        <a:xfrm>
          <a:off x="3225800" y="2600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84,600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1540</xdr:rowOff>
    </xdr:from>
    <xdr:to>
      <xdr:col>2</xdr:col>
      <xdr:colOff>692150</xdr:colOff>
      <xdr:row>16</xdr:row>
      <xdr:rowOff>103140</xdr:rowOff>
    </xdr:to>
    <xdr:sp macro="" textlink="">
      <xdr:nvSpPr>
        <xdr:cNvPr id="79" name="円/楕円 78"/>
        <xdr:cNvSpPr/>
      </xdr:nvSpPr>
      <xdr:spPr bwMode="auto">
        <a:xfrm>
          <a:off x="2857500" y="2792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113317</xdr:rowOff>
    </xdr:from>
    <xdr:ext cx="762000" cy="259045"/>
    <xdr:sp macro="" textlink="">
      <xdr:nvSpPr>
        <xdr:cNvPr id="80" name="テキスト ボックス 79"/>
        <xdr:cNvSpPr txBox="1"/>
      </xdr:nvSpPr>
      <xdr:spPr>
        <a:xfrm>
          <a:off x="2527300" y="256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86,989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80137</xdr:rowOff>
    </xdr:from>
    <xdr:to>
      <xdr:col>4</xdr:col>
      <xdr:colOff>1117600</xdr:colOff>
      <xdr:row>37</xdr:row>
      <xdr:rowOff>81189</xdr:rowOff>
    </xdr:to>
    <xdr:cxnSp macro="">
      <xdr:nvCxnSpPr>
        <xdr:cNvPr id="112" name="直線コネクタ 111"/>
        <xdr:cNvCxnSpPr/>
      </xdr:nvCxnSpPr>
      <xdr:spPr bwMode="auto">
        <a:xfrm flipV="1">
          <a:off x="5003800" y="7204837"/>
          <a:ext cx="647700" cy="1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242049</xdr:rowOff>
    </xdr:from>
    <xdr:ext cx="762000" cy="259045"/>
    <xdr:sp macro="" textlink="">
      <xdr:nvSpPr>
        <xdr:cNvPr id="113" name="人口1人当たり決算額の推移平均値テキスト445"/>
        <xdr:cNvSpPr txBox="1"/>
      </xdr:nvSpPr>
      <xdr:spPr>
        <a:xfrm>
          <a:off x="5740400" y="6852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81189</xdr:rowOff>
    </xdr:from>
    <xdr:to>
      <xdr:col>4</xdr:col>
      <xdr:colOff>469900</xdr:colOff>
      <xdr:row>37</xdr:row>
      <xdr:rowOff>106906</xdr:rowOff>
    </xdr:to>
    <xdr:cxnSp macro="">
      <xdr:nvCxnSpPr>
        <xdr:cNvPr id="115" name="直線コネクタ 114"/>
        <xdr:cNvCxnSpPr/>
      </xdr:nvCxnSpPr>
      <xdr:spPr bwMode="auto">
        <a:xfrm flipV="1">
          <a:off x="4305300" y="7205889"/>
          <a:ext cx="698500" cy="25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134448</xdr:rowOff>
    </xdr:from>
    <xdr:to>
      <xdr:col>4</xdr:col>
      <xdr:colOff>520700</xdr:colOff>
      <xdr:row>37</xdr:row>
      <xdr:rowOff>64598</xdr:rowOff>
    </xdr:to>
    <xdr:sp macro="" textlink="">
      <xdr:nvSpPr>
        <xdr:cNvPr id="116" name="フローチャート : 判断 115"/>
        <xdr:cNvSpPr/>
      </xdr:nvSpPr>
      <xdr:spPr bwMode="auto">
        <a:xfrm>
          <a:off x="4953000" y="708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246225</xdr:rowOff>
    </xdr:from>
    <xdr:ext cx="736600" cy="259045"/>
    <xdr:sp macro="" textlink="">
      <xdr:nvSpPr>
        <xdr:cNvPr id="117" name="テキスト ボックス 116"/>
        <xdr:cNvSpPr txBox="1"/>
      </xdr:nvSpPr>
      <xdr:spPr>
        <a:xfrm>
          <a:off x="4622800" y="6856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16449</xdr:rowOff>
    </xdr:from>
    <xdr:to>
      <xdr:col>3</xdr:col>
      <xdr:colOff>904875</xdr:colOff>
      <xdr:row>37</xdr:row>
      <xdr:rowOff>106906</xdr:rowOff>
    </xdr:to>
    <xdr:cxnSp macro="">
      <xdr:nvCxnSpPr>
        <xdr:cNvPr id="118" name="直線コネクタ 117"/>
        <xdr:cNvCxnSpPr/>
      </xdr:nvCxnSpPr>
      <xdr:spPr bwMode="auto">
        <a:xfrm>
          <a:off x="3606800" y="7141149"/>
          <a:ext cx="698500" cy="90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224165</xdr:rowOff>
    </xdr:from>
    <xdr:ext cx="762000" cy="259045"/>
    <xdr:sp macro="" textlink="">
      <xdr:nvSpPr>
        <xdr:cNvPr id="120" name="テキスト ボックス 119"/>
        <xdr:cNvSpPr txBox="1"/>
      </xdr:nvSpPr>
      <xdr:spPr>
        <a:xfrm>
          <a:off x="39243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16449</xdr:rowOff>
    </xdr:from>
    <xdr:to>
      <xdr:col>3</xdr:col>
      <xdr:colOff>206375</xdr:colOff>
      <xdr:row>37</xdr:row>
      <xdr:rowOff>29753</xdr:rowOff>
    </xdr:to>
    <xdr:cxnSp macro="">
      <xdr:nvCxnSpPr>
        <xdr:cNvPr id="121" name="直線コネクタ 120"/>
        <xdr:cNvCxnSpPr/>
      </xdr:nvCxnSpPr>
      <xdr:spPr bwMode="auto">
        <a:xfrm flipV="1">
          <a:off x="2908300" y="7141149"/>
          <a:ext cx="698500" cy="13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178902</xdr:rowOff>
    </xdr:from>
    <xdr:ext cx="762000" cy="259045"/>
    <xdr:sp macro="" textlink="">
      <xdr:nvSpPr>
        <xdr:cNvPr id="123" name="テキスト ボックス 122"/>
        <xdr:cNvSpPr txBox="1"/>
      </xdr:nvSpPr>
      <xdr:spPr>
        <a:xfrm>
          <a:off x="32258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144200</xdr:rowOff>
    </xdr:from>
    <xdr:ext cx="762000" cy="259045"/>
    <xdr:sp macro="" textlink="">
      <xdr:nvSpPr>
        <xdr:cNvPr id="125" name="テキスト ボックス 124"/>
        <xdr:cNvSpPr txBox="1"/>
      </xdr:nvSpPr>
      <xdr:spPr>
        <a:xfrm>
          <a:off x="2527300" y="675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29337</xdr:rowOff>
    </xdr:from>
    <xdr:to>
      <xdr:col>5</xdr:col>
      <xdr:colOff>34925</xdr:colOff>
      <xdr:row>37</xdr:row>
      <xdr:rowOff>130937</xdr:rowOff>
    </xdr:to>
    <xdr:sp macro="" textlink="">
      <xdr:nvSpPr>
        <xdr:cNvPr id="131" name="円/楕円 130"/>
        <xdr:cNvSpPr/>
      </xdr:nvSpPr>
      <xdr:spPr bwMode="auto">
        <a:xfrm>
          <a:off x="5600700" y="7154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1414</xdr:rowOff>
    </xdr:from>
    <xdr:ext cx="762000" cy="259045"/>
    <xdr:sp macro="" textlink="">
      <xdr:nvSpPr>
        <xdr:cNvPr id="132" name="人口1人当たり決算額の推移該当値テキスト445"/>
        <xdr:cNvSpPr txBox="1"/>
      </xdr:nvSpPr>
      <xdr:spPr>
        <a:xfrm>
          <a:off x="5740400" y="712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12,050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30389</xdr:rowOff>
    </xdr:from>
    <xdr:to>
      <xdr:col>4</xdr:col>
      <xdr:colOff>520700</xdr:colOff>
      <xdr:row>37</xdr:row>
      <xdr:rowOff>131989</xdr:rowOff>
    </xdr:to>
    <xdr:sp macro="" textlink="">
      <xdr:nvSpPr>
        <xdr:cNvPr id="133" name="円/楕円 132"/>
        <xdr:cNvSpPr/>
      </xdr:nvSpPr>
      <xdr:spPr bwMode="auto">
        <a:xfrm>
          <a:off x="4953000" y="7155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116766</xdr:rowOff>
    </xdr:from>
    <xdr:ext cx="736600" cy="259045"/>
    <xdr:sp macro="" textlink="">
      <xdr:nvSpPr>
        <xdr:cNvPr id="134" name="テキスト ボックス 133"/>
        <xdr:cNvSpPr txBox="1"/>
      </xdr:nvSpPr>
      <xdr:spPr>
        <a:xfrm>
          <a:off x="4622800" y="7241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12,004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56106</xdr:rowOff>
    </xdr:from>
    <xdr:to>
      <xdr:col>3</xdr:col>
      <xdr:colOff>955675</xdr:colOff>
      <xdr:row>37</xdr:row>
      <xdr:rowOff>157706</xdr:rowOff>
    </xdr:to>
    <xdr:sp macro="" textlink="">
      <xdr:nvSpPr>
        <xdr:cNvPr id="135" name="円/楕円 134"/>
        <xdr:cNvSpPr/>
      </xdr:nvSpPr>
      <xdr:spPr bwMode="auto">
        <a:xfrm>
          <a:off x="4254500" y="7180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142483</xdr:rowOff>
    </xdr:from>
    <xdr:ext cx="762000" cy="259045"/>
    <xdr:sp macro="" textlink="">
      <xdr:nvSpPr>
        <xdr:cNvPr id="136" name="テキスト ボックス 135"/>
        <xdr:cNvSpPr txBox="1"/>
      </xdr:nvSpPr>
      <xdr:spPr>
        <a:xfrm>
          <a:off x="3924300" y="726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137099</xdr:rowOff>
    </xdr:from>
    <xdr:to>
      <xdr:col>3</xdr:col>
      <xdr:colOff>257175</xdr:colOff>
      <xdr:row>37</xdr:row>
      <xdr:rowOff>67249</xdr:rowOff>
    </xdr:to>
    <xdr:sp macro="" textlink="">
      <xdr:nvSpPr>
        <xdr:cNvPr id="137" name="円/楕円 136"/>
        <xdr:cNvSpPr/>
      </xdr:nvSpPr>
      <xdr:spPr bwMode="auto">
        <a:xfrm>
          <a:off x="3556000" y="7090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52026</xdr:rowOff>
    </xdr:from>
    <xdr:ext cx="762000" cy="259045"/>
    <xdr:sp macro="" textlink="">
      <xdr:nvSpPr>
        <xdr:cNvPr id="138" name="テキスト ボックス 137"/>
        <xdr:cNvSpPr txBox="1"/>
      </xdr:nvSpPr>
      <xdr:spPr>
        <a:xfrm>
          <a:off x="3225800" y="717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14,836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150403</xdr:rowOff>
    </xdr:from>
    <xdr:to>
      <xdr:col>2</xdr:col>
      <xdr:colOff>692150</xdr:colOff>
      <xdr:row>37</xdr:row>
      <xdr:rowOff>80553</xdr:rowOff>
    </xdr:to>
    <xdr:sp macro="" textlink="">
      <xdr:nvSpPr>
        <xdr:cNvPr id="139" name="円/楕円 138"/>
        <xdr:cNvSpPr/>
      </xdr:nvSpPr>
      <xdr:spPr bwMode="auto">
        <a:xfrm>
          <a:off x="2857500" y="7103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65330</xdr:rowOff>
    </xdr:from>
    <xdr:ext cx="762000" cy="259045"/>
    <xdr:sp macro="" textlink="">
      <xdr:nvSpPr>
        <xdr:cNvPr id="140" name="テキスト ボックス 139"/>
        <xdr:cNvSpPr txBox="1"/>
      </xdr:nvSpPr>
      <xdr:spPr>
        <a:xfrm>
          <a:off x="2527300" y="719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14,254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大分県中津市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84,864
83,986
491.53
42,146,787
40,508,004
1,310,249
23,727,081
43,812,038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31.2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116459</xdr:rowOff>
    </xdr:from>
    <xdr:to>
      <xdr:col>6</xdr:col>
      <xdr:colOff>511175</xdr:colOff>
      <xdr:row>34</xdr:row>
      <xdr:rowOff>51803</xdr:rowOff>
    </xdr:to>
    <xdr:cxnSp macro="">
      <xdr:nvCxnSpPr>
        <xdr:cNvPr id="61" name="直線コネクタ 60"/>
        <xdr:cNvCxnSpPr/>
      </xdr:nvCxnSpPr>
      <xdr:spPr>
        <a:xfrm>
          <a:off x="3797300" y="5774309"/>
          <a:ext cx="838200" cy="10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40028</xdr:rowOff>
    </xdr:from>
    <xdr:ext cx="534377" cy="259045"/>
    <xdr:sp macro="" textlink="">
      <xdr:nvSpPr>
        <xdr:cNvPr id="62" name="人件費平均値テキスト"/>
        <xdr:cNvSpPr txBox="1"/>
      </xdr:nvSpPr>
      <xdr:spPr>
        <a:xfrm>
          <a:off x="4686300" y="6040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116459</xdr:rowOff>
    </xdr:from>
    <xdr:to>
      <xdr:col>5</xdr:col>
      <xdr:colOff>358775</xdr:colOff>
      <xdr:row>34</xdr:row>
      <xdr:rowOff>13760</xdr:rowOff>
    </xdr:to>
    <xdr:cxnSp macro="">
      <xdr:nvCxnSpPr>
        <xdr:cNvPr id="64" name="直線コネクタ 63"/>
        <xdr:cNvCxnSpPr/>
      </xdr:nvCxnSpPr>
      <xdr:spPr>
        <a:xfrm flipV="1">
          <a:off x="2908300" y="5774309"/>
          <a:ext cx="889000" cy="6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80975</xdr:rowOff>
    </xdr:from>
    <xdr:to>
      <xdr:col>5</xdr:col>
      <xdr:colOff>409575</xdr:colOff>
      <xdr:row>37</xdr:row>
      <xdr:rowOff>11125</xdr:rowOff>
    </xdr:to>
    <xdr:sp macro="" textlink="">
      <xdr:nvSpPr>
        <xdr:cNvPr id="65" name="フローチャート : 判断 64"/>
        <xdr:cNvSpPr/>
      </xdr:nvSpPr>
      <xdr:spPr>
        <a:xfrm>
          <a:off x="3746500" y="62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2252</xdr:rowOff>
    </xdr:from>
    <xdr:ext cx="534377" cy="259045"/>
    <xdr:sp macro="" textlink="">
      <xdr:nvSpPr>
        <xdr:cNvPr id="66" name="テキスト ボックス 65"/>
        <xdr:cNvSpPr txBox="1"/>
      </xdr:nvSpPr>
      <xdr:spPr>
        <a:xfrm>
          <a:off x="3530111" y="634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11570</xdr:rowOff>
    </xdr:from>
    <xdr:to>
      <xdr:col>4</xdr:col>
      <xdr:colOff>155575</xdr:colOff>
      <xdr:row>34</xdr:row>
      <xdr:rowOff>13760</xdr:rowOff>
    </xdr:to>
    <xdr:cxnSp macro="">
      <xdr:nvCxnSpPr>
        <xdr:cNvPr id="67" name="直線コネクタ 66"/>
        <xdr:cNvCxnSpPr/>
      </xdr:nvCxnSpPr>
      <xdr:spPr>
        <a:xfrm>
          <a:off x="2019300" y="5840870"/>
          <a:ext cx="889000" cy="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122305</xdr:rowOff>
    </xdr:from>
    <xdr:ext cx="534377" cy="259045"/>
    <xdr:sp macro="" textlink="">
      <xdr:nvSpPr>
        <xdr:cNvPr id="69" name="テキスト ボックス 68"/>
        <xdr:cNvSpPr txBox="1"/>
      </xdr:nvSpPr>
      <xdr:spPr>
        <a:xfrm>
          <a:off x="2641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102267</xdr:rowOff>
    </xdr:from>
    <xdr:to>
      <xdr:col>2</xdr:col>
      <xdr:colOff>638175</xdr:colOff>
      <xdr:row>34</xdr:row>
      <xdr:rowOff>11570</xdr:rowOff>
    </xdr:to>
    <xdr:cxnSp macro="">
      <xdr:nvCxnSpPr>
        <xdr:cNvPr id="70" name="直線コネクタ 69"/>
        <xdr:cNvCxnSpPr/>
      </xdr:nvCxnSpPr>
      <xdr:spPr>
        <a:xfrm>
          <a:off x="1130300" y="5760117"/>
          <a:ext cx="889000" cy="8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129487</xdr:rowOff>
    </xdr:from>
    <xdr:ext cx="534377" cy="259045"/>
    <xdr:sp macro="" textlink="">
      <xdr:nvSpPr>
        <xdr:cNvPr id="72" name="テキスト ボックス 71"/>
        <xdr:cNvSpPr txBox="1"/>
      </xdr:nvSpPr>
      <xdr:spPr>
        <a:xfrm>
          <a:off x="1752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90587</xdr:rowOff>
    </xdr:from>
    <xdr:ext cx="534377" cy="259045"/>
    <xdr:sp macro="" textlink="">
      <xdr:nvSpPr>
        <xdr:cNvPr id="74" name="テキスト ボックス 73"/>
        <xdr:cNvSpPr txBox="1"/>
      </xdr:nvSpPr>
      <xdr:spPr>
        <a:xfrm>
          <a:off x="863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1003</xdr:rowOff>
    </xdr:from>
    <xdr:to>
      <xdr:col>6</xdr:col>
      <xdr:colOff>561975</xdr:colOff>
      <xdr:row>34</xdr:row>
      <xdr:rowOff>102603</xdr:rowOff>
    </xdr:to>
    <xdr:sp macro="" textlink="">
      <xdr:nvSpPr>
        <xdr:cNvPr id="80" name="円/楕円 79"/>
        <xdr:cNvSpPr/>
      </xdr:nvSpPr>
      <xdr:spPr>
        <a:xfrm>
          <a:off x="4584700" y="583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23880</xdr:rowOff>
    </xdr:from>
    <xdr:ext cx="534377" cy="259045"/>
    <xdr:sp macro="" textlink="">
      <xdr:nvSpPr>
        <xdr:cNvPr id="81" name="人件費該当値テキスト"/>
        <xdr:cNvSpPr txBox="1"/>
      </xdr:nvSpPr>
      <xdr:spPr>
        <a:xfrm>
          <a:off x="4686300" y="568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84,614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65659</xdr:rowOff>
    </xdr:from>
    <xdr:to>
      <xdr:col>5</xdr:col>
      <xdr:colOff>409575</xdr:colOff>
      <xdr:row>33</xdr:row>
      <xdr:rowOff>167259</xdr:rowOff>
    </xdr:to>
    <xdr:sp macro="" textlink="">
      <xdr:nvSpPr>
        <xdr:cNvPr id="82" name="円/楕円 81"/>
        <xdr:cNvSpPr/>
      </xdr:nvSpPr>
      <xdr:spPr>
        <a:xfrm>
          <a:off x="3746500" y="572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12336</xdr:rowOff>
    </xdr:from>
    <xdr:ext cx="534377" cy="259045"/>
    <xdr:sp macro="" textlink="">
      <xdr:nvSpPr>
        <xdr:cNvPr id="83" name="テキスト ボックス 82"/>
        <xdr:cNvSpPr txBox="1"/>
      </xdr:nvSpPr>
      <xdr:spPr>
        <a:xfrm>
          <a:off x="3530111" y="549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90,220</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134410</xdr:rowOff>
    </xdr:from>
    <xdr:to>
      <xdr:col>4</xdr:col>
      <xdr:colOff>206375</xdr:colOff>
      <xdr:row>34</xdr:row>
      <xdr:rowOff>64560</xdr:rowOff>
    </xdr:to>
    <xdr:sp macro="" textlink="">
      <xdr:nvSpPr>
        <xdr:cNvPr id="84" name="円/楕円 83"/>
        <xdr:cNvSpPr/>
      </xdr:nvSpPr>
      <xdr:spPr>
        <a:xfrm>
          <a:off x="2857500" y="579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81087</xdr:rowOff>
    </xdr:from>
    <xdr:ext cx="534377" cy="259045"/>
    <xdr:sp macro="" textlink="">
      <xdr:nvSpPr>
        <xdr:cNvPr id="85" name="テキスト ボックス 84"/>
        <xdr:cNvSpPr txBox="1"/>
      </xdr:nvSpPr>
      <xdr:spPr>
        <a:xfrm>
          <a:off x="2641111" y="55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86,611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132220</xdr:rowOff>
    </xdr:from>
    <xdr:to>
      <xdr:col>3</xdr:col>
      <xdr:colOff>3175</xdr:colOff>
      <xdr:row>34</xdr:row>
      <xdr:rowOff>62370</xdr:rowOff>
    </xdr:to>
    <xdr:sp macro="" textlink="">
      <xdr:nvSpPr>
        <xdr:cNvPr id="86" name="円/楕円 85"/>
        <xdr:cNvSpPr/>
      </xdr:nvSpPr>
      <xdr:spPr>
        <a:xfrm>
          <a:off x="1968500" y="579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78897</xdr:rowOff>
    </xdr:from>
    <xdr:ext cx="534377" cy="259045"/>
    <xdr:sp macro="" textlink="">
      <xdr:nvSpPr>
        <xdr:cNvPr id="87" name="テキスト ボックス 86"/>
        <xdr:cNvSpPr txBox="1"/>
      </xdr:nvSpPr>
      <xdr:spPr>
        <a:xfrm>
          <a:off x="1752111" y="556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86,726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51467</xdr:rowOff>
    </xdr:from>
    <xdr:to>
      <xdr:col>1</xdr:col>
      <xdr:colOff>485775</xdr:colOff>
      <xdr:row>33</xdr:row>
      <xdr:rowOff>153067</xdr:rowOff>
    </xdr:to>
    <xdr:sp macro="" textlink="">
      <xdr:nvSpPr>
        <xdr:cNvPr id="88" name="円/楕円 87"/>
        <xdr:cNvSpPr/>
      </xdr:nvSpPr>
      <xdr:spPr>
        <a:xfrm>
          <a:off x="1079500" y="570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169594</xdr:rowOff>
    </xdr:from>
    <xdr:ext cx="534377" cy="259045"/>
    <xdr:sp macro="" textlink="">
      <xdr:nvSpPr>
        <xdr:cNvPr id="89" name="テキスト ボックス 88"/>
        <xdr:cNvSpPr txBox="1"/>
      </xdr:nvSpPr>
      <xdr:spPr>
        <a:xfrm>
          <a:off x="863111" y="548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90,965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108039</xdr:rowOff>
    </xdr:from>
    <xdr:to>
      <xdr:col>6</xdr:col>
      <xdr:colOff>511175</xdr:colOff>
      <xdr:row>55</xdr:row>
      <xdr:rowOff>108121</xdr:rowOff>
    </xdr:to>
    <xdr:cxnSp macro="">
      <xdr:nvCxnSpPr>
        <xdr:cNvPr id="121" name="直線コネクタ 120"/>
        <xdr:cNvCxnSpPr/>
      </xdr:nvCxnSpPr>
      <xdr:spPr>
        <a:xfrm flipV="1">
          <a:off x="3797300" y="9537789"/>
          <a:ext cx="8382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50329</xdr:rowOff>
    </xdr:from>
    <xdr:ext cx="534377" cy="259045"/>
    <xdr:sp macro="" textlink="">
      <xdr:nvSpPr>
        <xdr:cNvPr id="122" name="物件費平均値テキスト"/>
        <xdr:cNvSpPr txBox="1"/>
      </xdr:nvSpPr>
      <xdr:spPr>
        <a:xfrm>
          <a:off x="4686300" y="9480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108121</xdr:rowOff>
    </xdr:from>
    <xdr:to>
      <xdr:col>5</xdr:col>
      <xdr:colOff>358775</xdr:colOff>
      <xdr:row>55</xdr:row>
      <xdr:rowOff>166544</xdr:rowOff>
    </xdr:to>
    <xdr:cxnSp macro="">
      <xdr:nvCxnSpPr>
        <xdr:cNvPr id="124" name="直線コネクタ 123"/>
        <xdr:cNvCxnSpPr/>
      </xdr:nvCxnSpPr>
      <xdr:spPr>
        <a:xfrm flipV="1">
          <a:off x="2908300" y="9537871"/>
          <a:ext cx="889000" cy="5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130163</xdr:rowOff>
    </xdr:from>
    <xdr:to>
      <xdr:col>5</xdr:col>
      <xdr:colOff>409575</xdr:colOff>
      <xdr:row>56</xdr:row>
      <xdr:rowOff>60313</xdr:rowOff>
    </xdr:to>
    <xdr:sp macro="" textlink="">
      <xdr:nvSpPr>
        <xdr:cNvPr id="125" name="フローチャート : 判断 124"/>
        <xdr:cNvSpPr/>
      </xdr:nvSpPr>
      <xdr:spPr>
        <a:xfrm>
          <a:off x="3746500" y="9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51440</xdr:rowOff>
    </xdr:from>
    <xdr:ext cx="534377" cy="259045"/>
    <xdr:sp macro="" textlink="">
      <xdr:nvSpPr>
        <xdr:cNvPr id="126" name="テキスト ボックス 125"/>
        <xdr:cNvSpPr txBox="1"/>
      </xdr:nvSpPr>
      <xdr:spPr>
        <a:xfrm>
          <a:off x="3530111" y="965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166544</xdr:rowOff>
    </xdr:from>
    <xdr:to>
      <xdr:col>4</xdr:col>
      <xdr:colOff>155575</xdr:colOff>
      <xdr:row>56</xdr:row>
      <xdr:rowOff>120236</xdr:rowOff>
    </xdr:to>
    <xdr:cxnSp macro="">
      <xdr:nvCxnSpPr>
        <xdr:cNvPr id="127" name="直線コネクタ 126"/>
        <xdr:cNvCxnSpPr/>
      </xdr:nvCxnSpPr>
      <xdr:spPr>
        <a:xfrm flipV="1">
          <a:off x="2019300" y="9596294"/>
          <a:ext cx="889000" cy="12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51602</xdr:rowOff>
    </xdr:from>
    <xdr:ext cx="534377" cy="259045"/>
    <xdr:sp macro="" textlink="">
      <xdr:nvSpPr>
        <xdr:cNvPr id="129" name="テキスト ボックス 128"/>
        <xdr:cNvSpPr txBox="1"/>
      </xdr:nvSpPr>
      <xdr:spPr>
        <a:xfrm>
          <a:off x="2641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99793</xdr:rowOff>
    </xdr:from>
    <xdr:to>
      <xdr:col>2</xdr:col>
      <xdr:colOff>638175</xdr:colOff>
      <xdr:row>56</xdr:row>
      <xdr:rowOff>120236</xdr:rowOff>
    </xdr:to>
    <xdr:cxnSp macro="">
      <xdr:nvCxnSpPr>
        <xdr:cNvPr id="130" name="直線コネクタ 129"/>
        <xdr:cNvCxnSpPr/>
      </xdr:nvCxnSpPr>
      <xdr:spPr>
        <a:xfrm>
          <a:off x="1130300" y="9700993"/>
          <a:ext cx="889000" cy="2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69345</xdr:rowOff>
    </xdr:from>
    <xdr:ext cx="534377" cy="259045"/>
    <xdr:sp macro="" textlink="">
      <xdr:nvSpPr>
        <xdr:cNvPr id="132" name="テキスト ボックス 131"/>
        <xdr:cNvSpPr txBox="1"/>
      </xdr:nvSpPr>
      <xdr:spPr>
        <a:xfrm>
          <a:off x="1752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124715</xdr:rowOff>
    </xdr:from>
    <xdr:ext cx="534377" cy="259045"/>
    <xdr:sp macro="" textlink="">
      <xdr:nvSpPr>
        <xdr:cNvPr id="134" name="テキスト ボックス 133"/>
        <xdr:cNvSpPr txBox="1"/>
      </xdr:nvSpPr>
      <xdr:spPr>
        <a:xfrm>
          <a:off x="863111" y="938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57239</xdr:rowOff>
    </xdr:from>
    <xdr:to>
      <xdr:col>6</xdr:col>
      <xdr:colOff>561975</xdr:colOff>
      <xdr:row>55</xdr:row>
      <xdr:rowOff>158839</xdr:rowOff>
    </xdr:to>
    <xdr:sp macro="" textlink="">
      <xdr:nvSpPr>
        <xdr:cNvPr id="140" name="円/楕円 139"/>
        <xdr:cNvSpPr/>
      </xdr:nvSpPr>
      <xdr:spPr>
        <a:xfrm>
          <a:off x="4584700" y="948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80116</xdr:rowOff>
    </xdr:from>
    <xdr:ext cx="534377" cy="259045"/>
    <xdr:sp macro="" textlink="">
      <xdr:nvSpPr>
        <xdr:cNvPr id="141" name="物件費該当値テキスト"/>
        <xdr:cNvSpPr txBox="1"/>
      </xdr:nvSpPr>
      <xdr:spPr>
        <a:xfrm>
          <a:off x="4686300" y="933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61,439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57321</xdr:rowOff>
    </xdr:from>
    <xdr:to>
      <xdr:col>5</xdr:col>
      <xdr:colOff>409575</xdr:colOff>
      <xdr:row>55</xdr:row>
      <xdr:rowOff>158921</xdr:rowOff>
    </xdr:to>
    <xdr:sp macro="" textlink="">
      <xdr:nvSpPr>
        <xdr:cNvPr id="142" name="円/楕円 141"/>
        <xdr:cNvSpPr/>
      </xdr:nvSpPr>
      <xdr:spPr>
        <a:xfrm>
          <a:off x="3746500" y="9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3998</xdr:rowOff>
    </xdr:from>
    <xdr:ext cx="534377" cy="259045"/>
    <xdr:sp macro="" textlink="">
      <xdr:nvSpPr>
        <xdr:cNvPr id="143" name="テキスト ボックス 142"/>
        <xdr:cNvSpPr txBox="1"/>
      </xdr:nvSpPr>
      <xdr:spPr>
        <a:xfrm>
          <a:off x="3530111" y="926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61,434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115744</xdr:rowOff>
    </xdr:from>
    <xdr:to>
      <xdr:col>4</xdr:col>
      <xdr:colOff>206375</xdr:colOff>
      <xdr:row>56</xdr:row>
      <xdr:rowOff>45894</xdr:rowOff>
    </xdr:to>
    <xdr:sp macro="" textlink="">
      <xdr:nvSpPr>
        <xdr:cNvPr id="144" name="円/楕円 143"/>
        <xdr:cNvSpPr/>
      </xdr:nvSpPr>
      <xdr:spPr>
        <a:xfrm>
          <a:off x="2857500" y="9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62421</xdr:rowOff>
    </xdr:from>
    <xdr:ext cx="534377" cy="259045"/>
    <xdr:sp macro="" textlink="">
      <xdr:nvSpPr>
        <xdr:cNvPr id="145" name="テキスト ボックス 144"/>
        <xdr:cNvSpPr txBox="1"/>
      </xdr:nvSpPr>
      <xdr:spPr>
        <a:xfrm>
          <a:off x="2641111" y="932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57,856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69436</xdr:rowOff>
    </xdr:from>
    <xdr:to>
      <xdr:col>3</xdr:col>
      <xdr:colOff>3175</xdr:colOff>
      <xdr:row>56</xdr:row>
      <xdr:rowOff>171036</xdr:rowOff>
    </xdr:to>
    <xdr:sp macro="" textlink="">
      <xdr:nvSpPr>
        <xdr:cNvPr id="146" name="円/楕円 145"/>
        <xdr:cNvSpPr/>
      </xdr:nvSpPr>
      <xdr:spPr>
        <a:xfrm>
          <a:off x="1968500" y="967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162163</xdr:rowOff>
    </xdr:from>
    <xdr:ext cx="534377" cy="259045"/>
    <xdr:sp macro="" textlink="">
      <xdr:nvSpPr>
        <xdr:cNvPr id="147" name="テキスト ボックス 146"/>
        <xdr:cNvSpPr txBox="1"/>
      </xdr:nvSpPr>
      <xdr:spPr>
        <a:xfrm>
          <a:off x="1752111" y="976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50,192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48993</xdr:rowOff>
    </xdr:from>
    <xdr:to>
      <xdr:col>1</xdr:col>
      <xdr:colOff>485775</xdr:colOff>
      <xdr:row>56</xdr:row>
      <xdr:rowOff>150593</xdr:rowOff>
    </xdr:to>
    <xdr:sp macro="" textlink="">
      <xdr:nvSpPr>
        <xdr:cNvPr id="148" name="円/楕円 147"/>
        <xdr:cNvSpPr/>
      </xdr:nvSpPr>
      <xdr:spPr>
        <a:xfrm>
          <a:off x="1079500" y="965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141720</xdr:rowOff>
    </xdr:from>
    <xdr:ext cx="534377" cy="259045"/>
    <xdr:sp macro="" textlink="">
      <xdr:nvSpPr>
        <xdr:cNvPr id="149" name="テキスト ボックス 148"/>
        <xdr:cNvSpPr txBox="1"/>
      </xdr:nvSpPr>
      <xdr:spPr>
        <a:xfrm>
          <a:off x="863111" y="97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148616</xdr:rowOff>
    </xdr:from>
    <xdr:to>
      <xdr:col>6</xdr:col>
      <xdr:colOff>511175</xdr:colOff>
      <xdr:row>78</xdr:row>
      <xdr:rowOff>150608</xdr:rowOff>
    </xdr:to>
    <xdr:cxnSp macro="">
      <xdr:nvCxnSpPr>
        <xdr:cNvPr id="180" name="直線コネクタ 179"/>
        <xdr:cNvCxnSpPr/>
      </xdr:nvCxnSpPr>
      <xdr:spPr>
        <a:xfrm>
          <a:off x="3797300" y="13521716"/>
          <a:ext cx="8382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22720</xdr:rowOff>
    </xdr:from>
    <xdr:ext cx="469744" cy="259045"/>
    <xdr:sp macro="" textlink="">
      <xdr:nvSpPr>
        <xdr:cNvPr id="181" name="維持補修費平均値テキスト"/>
        <xdr:cNvSpPr txBox="1"/>
      </xdr:nvSpPr>
      <xdr:spPr>
        <a:xfrm>
          <a:off x="4686300" y="1322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148616</xdr:rowOff>
    </xdr:from>
    <xdr:to>
      <xdr:col>5</xdr:col>
      <xdr:colOff>358775</xdr:colOff>
      <xdr:row>78</xdr:row>
      <xdr:rowOff>150118</xdr:rowOff>
    </xdr:to>
    <xdr:cxnSp macro="">
      <xdr:nvCxnSpPr>
        <xdr:cNvPr id="183" name="直線コネクタ 182"/>
        <xdr:cNvCxnSpPr/>
      </xdr:nvCxnSpPr>
      <xdr:spPr>
        <a:xfrm flipV="1">
          <a:off x="2908300" y="13521716"/>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94614</xdr:rowOff>
    </xdr:from>
    <xdr:to>
      <xdr:col>5</xdr:col>
      <xdr:colOff>409575</xdr:colOff>
      <xdr:row>79</xdr:row>
      <xdr:rowOff>24764</xdr:rowOff>
    </xdr:to>
    <xdr:sp macro="" textlink="">
      <xdr:nvSpPr>
        <xdr:cNvPr id="184" name="フローチャート : 判断 183"/>
        <xdr:cNvSpPr/>
      </xdr:nvSpPr>
      <xdr:spPr>
        <a:xfrm>
          <a:off x="3746500" y="1346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41291</xdr:rowOff>
    </xdr:from>
    <xdr:ext cx="469744" cy="259045"/>
    <xdr:sp macro="" textlink="">
      <xdr:nvSpPr>
        <xdr:cNvPr id="185" name="テキスト ボックス 184"/>
        <xdr:cNvSpPr txBox="1"/>
      </xdr:nvSpPr>
      <xdr:spPr>
        <a:xfrm>
          <a:off x="3562427" y="132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150118</xdr:rowOff>
    </xdr:from>
    <xdr:to>
      <xdr:col>4</xdr:col>
      <xdr:colOff>155575</xdr:colOff>
      <xdr:row>78</xdr:row>
      <xdr:rowOff>152828</xdr:rowOff>
    </xdr:to>
    <xdr:cxnSp macro="">
      <xdr:nvCxnSpPr>
        <xdr:cNvPr id="186" name="直線コネクタ 185"/>
        <xdr:cNvCxnSpPr/>
      </xdr:nvCxnSpPr>
      <xdr:spPr>
        <a:xfrm flipV="1">
          <a:off x="2019300" y="13523218"/>
          <a:ext cx="8890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17355</xdr:rowOff>
    </xdr:from>
    <xdr:ext cx="469744" cy="259045"/>
    <xdr:sp macro="" textlink="">
      <xdr:nvSpPr>
        <xdr:cNvPr id="188" name="テキスト ボックス 187"/>
        <xdr:cNvSpPr txBox="1"/>
      </xdr:nvSpPr>
      <xdr:spPr>
        <a:xfrm>
          <a:off x="2673427"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149399</xdr:rowOff>
    </xdr:from>
    <xdr:to>
      <xdr:col>2</xdr:col>
      <xdr:colOff>638175</xdr:colOff>
      <xdr:row>78</xdr:row>
      <xdr:rowOff>152828</xdr:rowOff>
    </xdr:to>
    <xdr:cxnSp macro="">
      <xdr:nvCxnSpPr>
        <xdr:cNvPr id="189" name="直線コネクタ 188"/>
        <xdr:cNvCxnSpPr/>
      </xdr:nvCxnSpPr>
      <xdr:spPr>
        <a:xfrm>
          <a:off x="1130300" y="1352249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23592</xdr:rowOff>
    </xdr:from>
    <xdr:ext cx="469744" cy="259045"/>
    <xdr:sp macro="" textlink="">
      <xdr:nvSpPr>
        <xdr:cNvPr id="191" name="テキスト ボックス 190"/>
        <xdr:cNvSpPr txBox="1"/>
      </xdr:nvSpPr>
      <xdr:spPr>
        <a:xfrm>
          <a:off x="1784427" y="1322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20652</xdr:rowOff>
    </xdr:from>
    <xdr:ext cx="469744" cy="259045"/>
    <xdr:sp macro="" textlink="">
      <xdr:nvSpPr>
        <xdr:cNvPr id="193" name="テキスト ボックス 192"/>
        <xdr:cNvSpPr txBox="1"/>
      </xdr:nvSpPr>
      <xdr:spPr>
        <a:xfrm>
          <a:off x="895427" y="1322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99808</xdr:rowOff>
    </xdr:from>
    <xdr:to>
      <xdr:col>6</xdr:col>
      <xdr:colOff>561975</xdr:colOff>
      <xdr:row>79</xdr:row>
      <xdr:rowOff>29958</xdr:rowOff>
    </xdr:to>
    <xdr:sp macro="" textlink="">
      <xdr:nvSpPr>
        <xdr:cNvPr id="199" name="円/楕円 198"/>
        <xdr:cNvSpPr/>
      </xdr:nvSpPr>
      <xdr:spPr>
        <a:xfrm>
          <a:off x="4584700" y="1347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14735</xdr:rowOff>
    </xdr:from>
    <xdr:ext cx="469744" cy="259045"/>
    <xdr:sp macro="" textlink="">
      <xdr:nvSpPr>
        <xdr:cNvPr id="200" name="維持補修費該当値テキスト"/>
        <xdr:cNvSpPr txBox="1"/>
      </xdr:nvSpPr>
      <xdr:spPr>
        <a:xfrm>
          <a:off x="4686300" y="1338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97816</xdr:rowOff>
    </xdr:from>
    <xdr:to>
      <xdr:col>5</xdr:col>
      <xdr:colOff>409575</xdr:colOff>
      <xdr:row>79</xdr:row>
      <xdr:rowOff>27966</xdr:rowOff>
    </xdr:to>
    <xdr:sp macro="" textlink="">
      <xdr:nvSpPr>
        <xdr:cNvPr id="201" name="円/楕円 200"/>
        <xdr:cNvSpPr/>
      </xdr:nvSpPr>
      <xdr:spPr>
        <a:xfrm>
          <a:off x="3746500" y="1347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19093</xdr:rowOff>
    </xdr:from>
    <xdr:ext cx="469744" cy="259045"/>
    <xdr:sp macro="" textlink="">
      <xdr:nvSpPr>
        <xdr:cNvPr id="202" name="テキスト ボックス 201"/>
        <xdr:cNvSpPr txBox="1"/>
      </xdr:nvSpPr>
      <xdr:spPr>
        <a:xfrm>
          <a:off x="3562427" y="1356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99318</xdr:rowOff>
    </xdr:from>
    <xdr:to>
      <xdr:col>4</xdr:col>
      <xdr:colOff>206375</xdr:colOff>
      <xdr:row>79</xdr:row>
      <xdr:rowOff>29468</xdr:rowOff>
    </xdr:to>
    <xdr:sp macro="" textlink="">
      <xdr:nvSpPr>
        <xdr:cNvPr id="203" name="円/楕円 202"/>
        <xdr:cNvSpPr/>
      </xdr:nvSpPr>
      <xdr:spPr>
        <a:xfrm>
          <a:off x="2857500" y="1347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20595</xdr:rowOff>
    </xdr:from>
    <xdr:ext cx="469744" cy="259045"/>
    <xdr:sp macro="" textlink="">
      <xdr:nvSpPr>
        <xdr:cNvPr id="204" name="テキスト ボックス 203"/>
        <xdr:cNvSpPr txBox="1"/>
      </xdr:nvSpPr>
      <xdr:spPr>
        <a:xfrm>
          <a:off x="2673427" y="1356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102028</xdr:rowOff>
    </xdr:from>
    <xdr:to>
      <xdr:col>3</xdr:col>
      <xdr:colOff>3175</xdr:colOff>
      <xdr:row>79</xdr:row>
      <xdr:rowOff>32178</xdr:rowOff>
    </xdr:to>
    <xdr:sp macro="" textlink="">
      <xdr:nvSpPr>
        <xdr:cNvPr id="205" name="円/楕円 204"/>
        <xdr:cNvSpPr/>
      </xdr:nvSpPr>
      <xdr:spPr>
        <a:xfrm>
          <a:off x="1968500" y="1347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23305</xdr:rowOff>
    </xdr:from>
    <xdr:ext cx="469744" cy="259045"/>
    <xdr:sp macro="" textlink="">
      <xdr:nvSpPr>
        <xdr:cNvPr id="206" name="テキスト ボックス 205"/>
        <xdr:cNvSpPr txBox="1"/>
      </xdr:nvSpPr>
      <xdr:spPr>
        <a:xfrm>
          <a:off x="1784427" y="1356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98599</xdr:rowOff>
    </xdr:from>
    <xdr:to>
      <xdr:col>1</xdr:col>
      <xdr:colOff>485775</xdr:colOff>
      <xdr:row>79</xdr:row>
      <xdr:rowOff>28749</xdr:rowOff>
    </xdr:to>
    <xdr:sp macro="" textlink="">
      <xdr:nvSpPr>
        <xdr:cNvPr id="207" name="円/楕円 206"/>
        <xdr:cNvSpPr/>
      </xdr:nvSpPr>
      <xdr:spPr>
        <a:xfrm>
          <a:off x="1079500" y="1347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19876</xdr:rowOff>
    </xdr:from>
    <xdr:ext cx="469744" cy="259045"/>
    <xdr:sp macro="" textlink="">
      <xdr:nvSpPr>
        <xdr:cNvPr id="208" name="テキスト ボックス 207"/>
        <xdr:cNvSpPr txBox="1"/>
      </xdr:nvSpPr>
      <xdr:spPr>
        <a:xfrm>
          <a:off x="895427" y="1356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111,896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5" name="直線コネクタ 234"/>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6"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7" name="直線コネクタ 236"/>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38"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39" name="直線コネクタ 238"/>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56555</xdr:rowOff>
    </xdr:from>
    <xdr:to>
      <xdr:col>6</xdr:col>
      <xdr:colOff>511175</xdr:colOff>
      <xdr:row>95</xdr:row>
      <xdr:rowOff>17024</xdr:rowOff>
    </xdr:to>
    <xdr:cxnSp macro="">
      <xdr:nvCxnSpPr>
        <xdr:cNvPr id="240" name="直線コネクタ 239"/>
        <xdr:cNvCxnSpPr/>
      </xdr:nvCxnSpPr>
      <xdr:spPr>
        <a:xfrm flipV="1">
          <a:off x="3797300" y="16172855"/>
          <a:ext cx="838200" cy="13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159501</xdr:rowOff>
    </xdr:from>
    <xdr:ext cx="534377" cy="259045"/>
    <xdr:sp macro="" textlink="">
      <xdr:nvSpPr>
        <xdr:cNvPr id="241" name="扶助費平均値テキスト"/>
        <xdr:cNvSpPr txBox="1"/>
      </xdr:nvSpPr>
      <xdr:spPr>
        <a:xfrm>
          <a:off x="4686300" y="1644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2" name="フローチャート : 判断 241"/>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17024</xdr:rowOff>
    </xdr:from>
    <xdr:to>
      <xdr:col>5</xdr:col>
      <xdr:colOff>358775</xdr:colOff>
      <xdr:row>95</xdr:row>
      <xdr:rowOff>115746</xdr:rowOff>
    </xdr:to>
    <xdr:cxnSp macro="">
      <xdr:nvCxnSpPr>
        <xdr:cNvPr id="243" name="直線コネクタ 242"/>
        <xdr:cNvCxnSpPr/>
      </xdr:nvCxnSpPr>
      <xdr:spPr>
        <a:xfrm flipV="1">
          <a:off x="2908300" y="16304774"/>
          <a:ext cx="889000" cy="9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158328</xdr:rowOff>
    </xdr:from>
    <xdr:to>
      <xdr:col>5</xdr:col>
      <xdr:colOff>409575</xdr:colOff>
      <xdr:row>98</xdr:row>
      <xdr:rowOff>88478</xdr:rowOff>
    </xdr:to>
    <xdr:sp macro="" textlink="">
      <xdr:nvSpPr>
        <xdr:cNvPr id="244" name="フローチャート : 判断 243"/>
        <xdr:cNvSpPr/>
      </xdr:nvSpPr>
      <xdr:spPr>
        <a:xfrm>
          <a:off x="3746500" y="167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79605</xdr:rowOff>
    </xdr:from>
    <xdr:ext cx="534377" cy="259045"/>
    <xdr:sp macro="" textlink="">
      <xdr:nvSpPr>
        <xdr:cNvPr id="245" name="テキスト ボックス 244"/>
        <xdr:cNvSpPr txBox="1"/>
      </xdr:nvSpPr>
      <xdr:spPr>
        <a:xfrm>
          <a:off x="3530111" y="1688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115746</xdr:rowOff>
    </xdr:from>
    <xdr:to>
      <xdr:col>4</xdr:col>
      <xdr:colOff>155575</xdr:colOff>
      <xdr:row>96</xdr:row>
      <xdr:rowOff>55118</xdr:rowOff>
    </xdr:to>
    <xdr:cxnSp macro="">
      <xdr:nvCxnSpPr>
        <xdr:cNvPr id="246" name="直線コネクタ 245"/>
        <xdr:cNvCxnSpPr/>
      </xdr:nvCxnSpPr>
      <xdr:spPr>
        <a:xfrm flipV="1">
          <a:off x="2019300" y="16403496"/>
          <a:ext cx="889000" cy="11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37987</xdr:rowOff>
    </xdr:from>
    <xdr:to>
      <xdr:col>4</xdr:col>
      <xdr:colOff>206375</xdr:colOff>
      <xdr:row>97</xdr:row>
      <xdr:rowOff>139587</xdr:rowOff>
    </xdr:to>
    <xdr:sp macro="" textlink="">
      <xdr:nvSpPr>
        <xdr:cNvPr id="247" name="フローチャート : 判断 246"/>
        <xdr:cNvSpPr/>
      </xdr:nvSpPr>
      <xdr:spPr>
        <a:xfrm>
          <a:off x="2857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130714</xdr:rowOff>
    </xdr:from>
    <xdr:ext cx="534377" cy="259045"/>
    <xdr:sp macro="" textlink="">
      <xdr:nvSpPr>
        <xdr:cNvPr id="248" name="テキスト ボックス 247"/>
        <xdr:cNvSpPr txBox="1"/>
      </xdr:nvSpPr>
      <xdr:spPr>
        <a:xfrm>
          <a:off x="2641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30102</xdr:rowOff>
    </xdr:from>
    <xdr:to>
      <xdr:col>2</xdr:col>
      <xdr:colOff>638175</xdr:colOff>
      <xdr:row>96</xdr:row>
      <xdr:rowOff>55118</xdr:rowOff>
    </xdr:to>
    <xdr:cxnSp macro="">
      <xdr:nvCxnSpPr>
        <xdr:cNvPr id="249" name="直線コネクタ 248"/>
        <xdr:cNvCxnSpPr/>
      </xdr:nvCxnSpPr>
      <xdr:spPr>
        <a:xfrm>
          <a:off x="1130300" y="16489302"/>
          <a:ext cx="889000" cy="2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138016</xdr:rowOff>
    </xdr:from>
    <xdr:to>
      <xdr:col>3</xdr:col>
      <xdr:colOff>3175</xdr:colOff>
      <xdr:row>98</xdr:row>
      <xdr:rowOff>68166</xdr:rowOff>
    </xdr:to>
    <xdr:sp macro="" textlink="">
      <xdr:nvSpPr>
        <xdr:cNvPr id="250" name="フローチャート : 判断 249"/>
        <xdr:cNvSpPr/>
      </xdr:nvSpPr>
      <xdr:spPr>
        <a:xfrm>
          <a:off x="1968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59293</xdr:rowOff>
    </xdr:from>
    <xdr:ext cx="534377" cy="259045"/>
    <xdr:sp macro="" textlink="">
      <xdr:nvSpPr>
        <xdr:cNvPr id="251" name="テキスト ボックス 250"/>
        <xdr:cNvSpPr txBox="1"/>
      </xdr:nvSpPr>
      <xdr:spPr>
        <a:xfrm>
          <a:off x="1752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162379</xdr:rowOff>
    </xdr:from>
    <xdr:to>
      <xdr:col>1</xdr:col>
      <xdr:colOff>485775</xdr:colOff>
      <xdr:row>98</xdr:row>
      <xdr:rowOff>92529</xdr:rowOff>
    </xdr:to>
    <xdr:sp macro="" textlink="">
      <xdr:nvSpPr>
        <xdr:cNvPr id="252" name="フローチャート : 判断 251"/>
        <xdr:cNvSpPr/>
      </xdr:nvSpPr>
      <xdr:spPr>
        <a:xfrm>
          <a:off x="1079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83656</xdr:rowOff>
    </xdr:from>
    <xdr:ext cx="534377" cy="259045"/>
    <xdr:sp macro="" textlink="">
      <xdr:nvSpPr>
        <xdr:cNvPr id="253" name="テキスト ボックス 252"/>
        <xdr:cNvSpPr txBox="1"/>
      </xdr:nvSpPr>
      <xdr:spPr>
        <a:xfrm>
          <a:off x="863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5755</xdr:rowOff>
    </xdr:from>
    <xdr:to>
      <xdr:col>6</xdr:col>
      <xdr:colOff>561975</xdr:colOff>
      <xdr:row>94</xdr:row>
      <xdr:rowOff>107355</xdr:rowOff>
    </xdr:to>
    <xdr:sp macro="" textlink="">
      <xdr:nvSpPr>
        <xdr:cNvPr id="259" name="円/楕円 258"/>
        <xdr:cNvSpPr/>
      </xdr:nvSpPr>
      <xdr:spPr>
        <a:xfrm>
          <a:off x="4584700" y="1612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28632</xdr:rowOff>
    </xdr:from>
    <xdr:ext cx="599010" cy="259045"/>
    <xdr:sp macro="" textlink="">
      <xdr:nvSpPr>
        <xdr:cNvPr id="260" name="扶助費該当値テキスト"/>
        <xdr:cNvSpPr txBox="1"/>
      </xdr:nvSpPr>
      <xdr:spPr>
        <a:xfrm>
          <a:off x="4686300" y="1597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115,092</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137674</xdr:rowOff>
    </xdr:from>
    <xdr:to>
      <xdr:col>5</xdr:col>
      <xdr:colOff>409575</xdr:colOff>
      <xdr:row>95</xdr:row>
      <xdr:rowOff>67824</xdr:rowOff>
    </xdr:to>
    <xdr:sp macro="" textlink="">
      <xdr:nvSpPr>
        <xdr:cNvPr id="261" name="円/楕円 260"/>
        <xdr:cNvSpPr/>
      </xdr:nvSpPr>
      <xdr:spPr>
        <a:xfrm>
          <a:off x="3746500" y="1625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84351</xdr:rowOff>
    </xdr:from>
    <xdr:ext cx="599010" cy="259045"/>
    <xdr:sp macro="" textlink="">
      <xdr:nvSpPr>
        <xdr:cNvPr id="262" name="テキスト ボックス 261"/>
        <xdr:cNvSpPr txBox="1"/>
      </xdr:nvSpPr>
      <xdr:spPr>
        <a:xfrm>
          <a:off x="3497794" y="1602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107,013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64946</xdr:rowOff>
    </xdr:from>
    <xdr:to>
      <xdr:col>4</xdr:col>
      <xdr:colOff>206375</xdr:colOff>
      <xdr:row>95</xdr:row>
      <xdr:rowOff>166546</xdr:rowOff>
    </xdr:to>
    <xdr:sp macro="" textlink="">
      <xdr:nvSpPr>
        <xdr:cNvPr id="263" name="円/楕円 262"/>
        <xdr:cNvSpPr/>
      </xdr:nvSpPr>
      <xdr:spPr>
        <a:xfrm>
          <a:off x="2857500" y="1635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11623</xdr:rowOff>
    </xdr:from>
    <xdr:ext cx="599010" cy="259045"/>
    <xdr:sp macro="" textlink="">
      <xdr:nvSpPr>
        <xdr:cNvPr id="264" name="テキスト ボックス 263"/>
        <xdr:cNvSpPr txBox="1"/>
      </xdr:nvSpPr>
      <xdr:spPr>
        <a:xfrm>
          <a:off x="2608794" y="1612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100,967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4318</xdr:rowOff>
    </xdr:from>
    <xdr:to>
      <xdr:col>3</xdr:col>
      <xdr:colOff>3175</xdr:colOff>
      <xdr:row>96</xdr:row>
      <xdr:rowOff>105918</xdr:rowOff>
    </xdr:to>
    <xdr:sp macro="" textlink="">
      <xdr:nvSpPr>
        <xdr:cNvPr id="265" name="円/楕円 264"/>
        <xdr:cNvSpPr/>
      </xdr:nvSpPr>
      <xdr:spPr>
        <a:xfrm>
          <a:off x="1968500" y="1646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122445</xdr:rowOff>
    </xdr:from>
    <xdr:ext cx="534377" cy="259045"/>
    <xdr:sp macro="" textlink="">
      <xdr:nvSpPr>
        <xdr:cNvPr id="266" name="テキスト ボックス 265"/>
        <xdr:cNvSpPr txBox="1"/>
      </xdr:nvSpPr>
      <xdr:spPr>
        <a:xfrm>
          <a:off x="1752111" y="1623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94,180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150752</xdr:rowOff>
    </xdr:from>
    <xdr:to>
      <xdr:col>1</xdr:col>
      <xdr:colOff>485775</xdr:colOff>
      <xdr:row>96</xdr:row>
      <xdr:rowOff>80902</xdr:rowOff>
    </xdr:to>
    <xdr:sp macro="" textlink="">
      <xdr:nvSpPr>
        <xdr:cNvPr id="267" name="円/楕円 266"/>
        <xdr:cNvSpPr/>
      </xdr:nvSpPr>
      <xdr:spPr>
        <a:xfrm>
          <a:off x="1079500" y="1643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97429</xdr:rowOff>
    </xdr:from>
    <xdr:ext cx="534377" cy="259045"/>
    <xdr:sp macro="" textlink="">
      <xdr:nvSpPr>
        <xdr:cNvPr id="268" name="テキスト ボックス 267"/>
        <xdr:cNvSpPr txBox="1"/>
      </xdr:nvSpPr>
      <xdr:spPr>
        <a:xfrm>
          <a:off x="863111" y="1621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2" name="直線コネクタ 291"/>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3"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4" name="直線コネクタ 293"/>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5"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6" name="直線コネクタ 295"/>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96139</xdr:rowOff>
    </xdr:from>
    <xdr:to>
      <xdr:col>15</xdr:col>
      <xdr:colOff>180975</xdr:colOff>
      <xdr:row>37</xdr:row>
      <xdr:rowOff>114224</xdr:rowOff>
    </xdr:to>
    <xdr:cxnSp macro="">
      <xdr:nvCxnSpPr>
        <xdr:cNvPr id="297" name="直線コネクタ 296"/>
        <xdr:cNvCxnSpPr/>
      </xdr:nvCxnSpPr>
      <xdr:spPr>
        <a:xfrm>
          <a:off x="9639300" y="6439789"/>
          <a:ext cx="838200" cy="1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73982</xdr:rowOff>
    </xdr:from>
    <xdr:ext cx="534377" cy="259045"/>
    <xdr:sp macro="" textlink="">
      <xdr:nvSpPr>
        <xdr:cNvPr id="298" name="補助費等平均値テキスト"/>
        <xdr:cNvSpPr txBox="1"/>
      </xdr:nvSpPr>
      <xdr:spPr>
        <a:xfrm>
          <a:off x="10528300" y="5903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9" name="フローチャート : 判断 298"/>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96139</xdr:rowOff>
    </xdr:from>
    <xdr:to>
      <xdr:col>14</xdr:col>
      <xdr:colOff>28575</xdr:colOff>
      <xdr:row>37</xdr:row>
      <xdr:rowOff>99594</xdr:rowOff>
    </xdr:to>
    <xdr:cxnSp macro="">
      <xdr:nvCxnSpPr>
        <xdr:cNvPr id="300" name="直線コネクタ 299"/>
        <xdr:cNvCxnSpPr/>
      </xdr:nvCxnSpPr>
      <xdr:spPr>
        <a:xfrm flipV="1">
          <a:off x="8750300" y="6439789"/>
          <a:ext cx="889000" cy="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301" name="フローチャート : 判断 300"/>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69143</xdr:rowOff>
    </xdr:from>
    <xdr:ext cx="534377" cy="259045"/>
    <xdr:sp macro="" textlink="">
      <xdr:nvSpPr>
        <xdr:cNvPr id="302" name="テキスト ボックス 301"/>
        <xdr:cNvSpPr txBox="1"/>
      </xdr:nvSpPr>
      <xdr:spPr>
        <a:xfrm>
          <a:off x="9372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99594</xdr:rowOff>
    </xdr:from>
    <xdr:to>
      <xdr:col>12</xdr:col>
      <xdr:colOff>511175</xdr:colOff>
      <xdr:row>37</xdr:row>
      <xdr:rowOff>127381</xdr:rowOff>
    </xdr:to>
    <xdr:cxnSp macro="">
      <xdr:nvCxnSpPr>
        <xdr:cNvPr id="303" name="直線コネクタ 302"/>
        <xdr:cNvCxnSpPr/>
      </xdr:nvCxnSpPr>
      <xdr:spPr>
        <a:xfrm flipV="1">
          <a:off x="7861300" y="6443244"/>
          <a:ext cx="889000" cy="2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4" name="フローチャート : 判断 303"/>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305" name="テキスト ボックス 304"/>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127381</xdr:rowOff>
    </xdr:from>
    <xdr:to>
      <xdr:col>11</xdr:col>
      <xdr:colOff>307975</xdr:colOff>
      <xdr:row>37</xdr:row>
      <xdr:rowOff>150698</xdr:rowOff>
    </xdr:to>
    <xdr:cxnSp macro="">
      <xdr:nvCxnSpPr>
        <xdr:cNvPr id="306" name="直線コネクタ 305"/>
        <xdr:cNvCxnSpPr/>
      </xdr:nvCxnSpPr>
      <xdr:spPr>
        <a:xfrm flipV="1">
          <a:off x="6972300" y="6471031"/>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7" name="フローチャート : 判断 306"/>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8" name="テキスト ボックス 307"/>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9" name="フローチャート : 判断 308"/>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10" name="テキスト ボックス 309"/>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63424</xdr:rowOff>
    </xdr:from>
    <xdr:to>
      <xdr:col>15</xdr:col>
      <xdr:colOff>231775</xdr:colOff>
      <xdr:row>37</xdr:row>
      <xdr:rowOff>165024</xdr:rowOff>
    </xdr:to>
    <xdr:sp macro="" textlink="">
      <xdr:nvSpPr>
        <xdr:cNvPr id="316" name="円/楕円 315"/>
        <xdr:cNvSpPr/>
      </xdr:nvSpPr>
      <xdr:spPr>
        <a:xfrm>
          <a:off x="10426700" y="640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149801</xdr:rowOff>
    </xdr:from>
    <xdr:ext cx="534377" cy="259045"/>
    <xdr:sp macro="" textlink="">
      <xdr:nvSpPr>
        <xdr:cNvPr id="317" name="補助費等該当値テキスト"/>
        <xdr:cNvSpPr txBox="1"/>
      </xdr:nvSpPr>
      <xdr:spPr>
        <a:xfrm>
          <a:off x="10528300" y="632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21,506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45339</xdr:rowOff>
    </xdr:from>
    <xdr:to>
      <xdr:col>14</xdr:col>
      <xdr:colOff>79375</xdr:colOff>
      <xdr:row>37</xdr:row>
      <xdr:rowOff>146939</xdr:rowOff>
    </xdr:to>
    <xdr:sp macro="" textlink="">
      <xdr:nvSpPr>
        <xdr:cNvPr id="318" name="円/楕円 317"/>
        <xdr:cNvSpPr/>
      </xdr:nvSpPr>
      <xdr:spPr>
        <a:xfrm>
          <a:off x="9588500" y="638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138066</xdr:rowOff>
    </xdr:from>
    <xdr:ext cx="534377" cy="259045"/>
    <xdr:sp macro="" textlink="">
      <xdr:nvSpPr>
        <xdr:cNvPr id="319" name="テキスト ボックス 318"/>
        <xdr:cNvSpPr txBox="1"/>
      </xdr:nvSpPr>
      <xdr:spPr>
        <a:xfrm>
          <a:off x="9372111" y="64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22,930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48794</xdr:rowOff>
    </xdr:from>
    <xdr:to>
      <xdr:col>12</xdr:col>
      <xdr:colOff>561975</xdr:colOff>
      <xdr:row>37</xdr:row>
      <xdr:rowOff>150394</xdr:rowOff>
    </xdr:to>
    <xdr:sp macro="" textlink="">
      <xdr:nvSpPr>
        <xdr:cNvPr id="320" name="円/楕円 319"/>
        <xdr:cNvSpPr/>
      </xdr:nvSpPr>
      <xdr:spPr>
        <a:xfrm>
          <a:off x="8699500" y="639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141520</xdr:rowOff>
    </xdr:from>
    <xdr:ext cx="534377" cy="259045"/>
    <xdr:sp macro="" textlink="">
      <xdr:nvSpPr>
        <xdr:cNvPr id="321" name="テキスト ボックス 320"/>
        <xdr:cNvSpPr txBox="1"/>
      </xdr:nvSpPr>
      <xdr:spPr>
        <a:xfrm>
          <a:off x="8483111" y="648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22,658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76581</xdr:rowOff>
    </xdr:from>
    <xdr:to>
      <xdr:col>11</xdr:col>
      <xdr:colOff>358775</xdr:colOff>
      <xdr:row>38</xdr:row>
      <xdr:rowOff>6731</xdr:rowOff>
    </xdr:to>
    <xdr:sp macro="" textlink="">
      <xdr:nvSpPr>
        <xdr:cNvPr id="322" name="円/楕円 321"/>
        <xdr:cNvSpPr/>
      </xdr:nvSpPr>
      <xdr:spPr>
        <a:xfrm>
          <a:off x="7810500" y="642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169308</xdr:rowOff>
    </xdr:from>
    <xdr:ext cx="534377" cy="259045"/>
    <xdr:sp macro="" textlink="">
      <xdr:nvSpPr>
        <xdr:cNvPr id="323" name="テキスト ボックス 322"/>
        <xdr:cNvSpPr txBox="1"/>
      </xdr:nvSpPr>
      <xdr:spPr>
        <a:xfrm>
          <a:off x="7594111" y="651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20,470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99898</xdr:rowOff>
    </xdr:from>
    <xdr:to>
      <xdr:col>10</xdr:col>
      <xdr:colOff>155575</xdr:colOff>
      <xdr:row>38</xdr:row>
      <xdr:rowOff>30048</xdr:rowOff>
    </xdr:to>
    <xdr:sp macro="" textlink="">
      <xdr:nvSpPr>
        <xdr:cNvPr id="324" name="円/楕円 323"/>
        <xdr:cNvSpPr/>
      </xdr:nvSpPr>
      <xdr:spPr>
        <a:xfrm>
          <a:off x="6921500" y="644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21176</xdr:rowOff>
    </xdr:from>
    <xdr:ext cx="534377" cy="259045"/>
    <xdr:sp macro="" textlink="">
      <xdr:nvSpPr>
        <xdr:cNvPr id="325" name="テキスト ボックス 324"/>
        <xdr:cNvSpPr txBox="1"/>
      </xdr:nvSpPr>
      <xdr:spPr>
        <a:xfrm>
          <a:off x="6705111" y="653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9" name="直線コネクタ 348"/>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50"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51" name="直線コネクタ 350"/>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2"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3" name="直線コネクタ 352"/>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141019</xdr:rowOff>
    </xdr:from>
    <xdr:to>
      <xdr:col>15</xdr:col>
      <xdr:colOff>180975</xdr:colOff>
      <xdr:row>56</xdr:row>
      <xdr:rowOff>44206</xdr:rowOff>
    </xdr:to>
    <xdr:cxnSp macro="">
      <xdr:nvCxnSpPr>
        <xdr:cNvPr id="354" name="直線コネクタ 353"/>
        <xdr:cNvCxnSpPr/>
      </xdr:nvCxnSpPr>
      <xdr:spPr>
        <a:xfrm>
          <a:off x="9639300" y="9570769"/>
          <a:ext cx="838200" cy="7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144906</xdr:rowOff>
    </xdr:from>
    <xdr:ext cx="534377" cy="259045"/>
    <xdr:sp macro="" textlink="">
      <xdr:nvSpPr>
        <xdr:cNvPr id="355" name="普通建設事業費平均値テキスト"/>
        <xdr:cNvSpPr txBox="1"/>
      </xdr:nvSpPr>
      <xdr:spPr>
        <a:xfrm>
          <a:off x="10528300" y="9574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6" name="フローチャート : 判断 355"/>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107162</xdr:rowOff>
    </xdr:from>
    <xdr:to>
      <xdr:col>14</xdr:col>
      <xdr:colOff>28575</xdr:colOff>
      <xdr:row>55</xdr:row>
      <xdr:rowOff>141019</xdr:rowOff>
    </xdr:to>
    <xdr:cxnSp macro="">
      <xdr:nvCxnSpPr>
        <xdr:cNvPr id="357" name="直線コネクタ 356"/>
        <xdr:cNvCxnSpPr/>
      </xdr:nvCxnSpPr>
      <xdr:spPr>
        <a:xfrm>
          <a:off x="8750300" y="9365462"/>
          <a:ext cx="889000" cy="20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94790</xdr:rowOff>
    </xdr:from>
    <xdr:to>
      <xdr:col>14</xdr:col>
      <xdr:colOff>79375</xdr:colOff>
      <xdr:row>57</xdr:row>
      <xdr:rowOff>24940</xdr:rowOff>
    </xdr:to>
    <xdr:sp macro="" textlink="">
      <xdr:nvSpPr>
        <xdr:cNvPr id="358" name="フローチャート : 判断 357"/>
        <xdr:cNvSpPr/>
      </xdr:nvSpPr>
      <xdr:spPr>
        <a:xfrm>
          <a:off x="9588500" y="96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16067</xdr:rowOff>
    </xdr:from>
    <xdr:ext cx="534377" cy="259045"/>
    <xdr:sp macro="" textlink="">
      <xdr:nvSpPr>
        <xdr:cNvPr id="359" name="テキスト ボックス 358"/>
        <xdr:cNvSpPr txBox="1"/>
      </xdr:nvSpPr>
      <xdr:spPr>
        <a:xfrm>
          <a:off x="9372111" y="978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107162</xdr:rowOff>
    </xdr:from>
    <xdr:to>
      <xdr:col>12</xdr:col>
      <xdr:colOff>511175</xdr:colOff>
      <xdr:row>55</xdr:row>
      <xdr:rowOff>137688</xdr:rowOff>
    </xdr:to>
    <xdr:cxnSp macro="">
      <xdr:nvCxnSpPr>
        <xdr:cNvPr id="360" name="直線コネクタ 359"/>
        <xdr:cNvCxnSpPr/>
      </xdr:nvCxnSpPr>
      <xdr:spPr>
        <a:xfrm flipV="1">
          <a:off x="7861300" y="9365462"/>
          <a:ext cx="889000" cy="20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61" name="フローチャート : 判断 360"/>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95864</xdr:rowOff>
    </xdr:from>
    <xdr:ext cx="534377" cy="259045"/>
    <xdr:sp macro="" textlink="">
      <xdr:nvSpPr>
        <xdr:cNvPr id="362" name="テキスト ボックス 361"/>
        <xdr:cNvSpPr txBox="1"/>
      </xdr:nvSpPr>
      <xdr:spPr>
        <a:xfrm>
          <a:off x="8483111" y="96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137688</xdr:rowOff>
    </xdr:from>
    <xdr:to>
      <xdr:col>11</xdr:col>
      <xdr:colOff>307975</xdr:colOff>
      <xdr:row>56</xdr:row>
      <xdr:rowOff>15799</xdr:rowOff>
    </xdr:to>
    <xdr:cxnSp macro="">
      <xdr:nvCxnSpPr>
        <xdr:cNvPr id="363" name="直線コネクタ 362"/>
        <xdr:cNvCxnSpPr/>
      </xdr:nvCxnSpPr>
      <xdr:spPr>
        <a:xfrm flipV="1">
          <a:off x="6972300" y="9567438"/>
          <a:ext cx="889000" cy="4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4" name="フローチャート : 判断 363"/>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113382</xdr:rowOff>
    </xdr:from>
    <xdr:ext cx="534377" cy="259045"/>
    <xdr:sp macro="" textlink="">
      <xdr:nvSpPr>
        <xdr:cNvPr id="365" name="テキスト ボックス 364"/>
        <xdr:cNvSpPr txBox="1"/>
      </xdr:nvSpPr>
      <xdr:spPr>
        <a:xfrm>
          <a:off x="7594111" y="97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6" name="フローチャート : 判断 365"/>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41571</xdr:rowOff>
    </xdr:from>
    <xdr:ext cx="534377" cy="259045"/>
    <xdr:sp macro="" textlink="">
      <xdr:nvSpPr>
        <xdr:cNvPr id="367" name="テキスト ボックス 366"/>
        <xdr:cNvSpPr txBox="1"/>
      </xdr:nvSpPr>
      <xdr:spPr>
        <a:xfrm>
          <a:off x="6705111" y="98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164856</xdr:rowOff>
    </xdr:from>
    <xdr:to>
      <xdr:col>15</xdr:col>
      <xdr:colOff>231775</xdr:colOff>
      <xdr:row>56</xdr:row>
      <xdr:rowOff>95006</xdr:rowOff>
    </xdr:to>
    <xdr:sp macro="" textlink="">
      <xdr:nvSpPr>
        <xdr:cNvPr id="373" name="円/楕円 372"/>
        <xdr:cNvSpPr/>
      </xdr:nvSpPr>
      <xdr:spPr>
        <a:xfrm>
          <a:off x="10426700" y="959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16283</xdr:rowOff>
    </xdr:from>
    <xdr:ext cx="534377" cy="259045"/>
    <xdr:sp macro="" textlink="">
      <xdr:nvSpPr>
        <xdr:cNvPr id="374" name="普通建設事業費該当値テキスト"/>
        <xdr:cNvSpPr txBox="1"/>
      </xdr:nvSpPr>
      <xdr:spPr>
        <a:xfrm>
          <a:off x="10528300" y="944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67,532</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90219</xdr:rowOff>
    </xdr:from>
    <xdr:to>
      <xdr:col>14</xdr:col>
      <xdr:colOff>79375</xdr:colOff>
      <xdr:row>56</xdr:row>
      <xdr:rowOff>20369</xdr:rowOff>
    </xdr:to>
    <xdr:sp macro="" textlink="">
      <xdr:nvSpPr>
        <xdr:cNvPr id="375" name="円/楕円 374"/>
        <xdr:cNvSpPr/>
      </xdr:nvSpPr>
      <xdr:spPr>
        <a:xfrm>
          <a:off x="9588500" y="951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36896</xdr:rowOff>
    </xdr:from>
    <xdr:ext cx="534377" cy="259045"/>
    <xdr:sp macro="" textlink="">
      <xdr:nvSpPr>
        <xdr:cNvPr id="376" name="テキスト ボックス 375"/>
        <xdr:cNvSpPr txBox="1"/>
      </xdr:nvSpPr>
      <xdr:spPr>
        <a:xfrm>
          <a:off x="9372111" y="929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77,327</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56362</xdr:rowOff>
    </xdr:from>
    <xdr:to>
      <xdr:col>12</xdr:col>
      <xdr:colOff>561975</xdr:colOff>
      <xdr:row>54</xdr:row>
      <xdr:rowOff>157962</xdr:rowOff>
    </xdr:to>
    <xdr:sp macro="" textlink="">
      <xdr:nvSpPr>
        <xdr:cNvPr id="377" name="円/楕円 376"/>
        <xdr:cNvSpPr/>
      </xdr:nvSpPr>
      <xdr:spPr>
        <a:xfrm>
          <a:off x="8699500" y="931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3039</xdr:rowOff>
    </xdr:from>
    <xdr:ext cx="599010" cy="259045"/>
    <xdr:sp macro="" textlink="">
      <xdr:nvSpPr>
        <xdr:cNvPr id="378" name="テキスト ボックス 377"/>
        <xdr:cNvSpPr txBox="1"/>
      </xdr:nvSpPr>
      <xdr:spPr>
        <a:xfrm>
          <a:off x="8450794" y="908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104,270</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86888</xdr:rowOff>
    </xdr:from>
    <xdr:to>
      <xdr:col>11</xdr:col>
      <xdr:colOff>358775</xdr:colOff>
      <xdr:row>56</xdr:row>
      <xdr:rowOff>17038</xdr:rowOff>
    </xdr:to>
    <xdr:sp macro="" textlink="">
      <xdr:nvSpPr>
        <xdr:cNvPr id="379" name="円/楕円 378"/>
        <xdr:cNvSpPr/>
      </xdr:nvSpPr>
      <xdr:spPr>
        <a:xfrm>
          <a:off x="7810500" y="951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33565</xdr:rowOff>
    </xdr:from>
    <xdr:ext cx="534377" cy="259045"/>
    <xdr:sp macro="" textlink="">
      <xdr:nvSpPr>
        <xdr:cNvPr id="380" name="テキスト ボックス 379"/>
        <xdr:cNvSpPr txBox="1"/>
      </xdr:nvSpPr>
      <xdr:spPr>
        <a:xfrm>
          <a:off x="7594111" y="929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77,764</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136449</xdr:rowOff>
    </xdr:from>
    <xdr:to>
      <xdr:col>10</xdr:col>
      <xdr:colOff>155575</xdr:colOff>
      <xdr:row>56</xdr:row>
      <xdr:rowOff>66599</xdr:rowOff>
    </xdr:to>
    <xdr:sp macro="" textlink="">
      <xdr:nvSpPr>
        <xdr:cNvPr id="381" name="円/楕円 380"/>
        <xdr:cNvSpPr/>
      </xdr:nvSpPr>
      <xdr:spPr>
        <a:xfrm>
          <a:off x="6921500" y="956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83126</xdr:rowOff>
    </xdr:from>
    <xdr:ext cx="534377" cy="259045"/>
    <xdr:sp macro="" textlink="">
      <xdr:nvSpPr>
        <xdr:cNvPr id="382" name="テキスト ボックス 381"/>
        <xdr:cNvSpPr txBox="1"/>
      </xdr:nvSpPr>
      <xdr:spPr>
        <a:xfrm>
          <a:off x="6705111" y="934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71,260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6" name="直線コネクタ 405"/>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09" name="普通建設事業費 （ うち新規整備　）最大値テキスト"/>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10" name="直線コネクタ 409"/>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166770</xdr:rowOff>
    </xdr:from>
    <xdr:to>
      <xdr:col>15</xdr:col>
      <xdr:colOff>180975</xdr:colOff>
      <xdr:row>76</xdr:row>
      <xdr:rowOff>143853</xdr:rowOff>
    </xdr:to>
    <xdr:cxnSp macro="">
      <xdr:nvCxnSpPr>
        <xdr:cNvPr id="411" name="直線コネクタ 410"/>
        <xdr:cNvCxnSpPr/>
      </xdr:nvCxnSpPr>
      <xdr:spPr>
        <a:xfrm flipV="1">
          <a:off x="9639300" y="12854070"/>
          <a:ext cx="838200" cy="31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92625</xdr:rowOff>
    </xdr:from>
    <xdr:ext cx="534377" cy="259045"/>
    <xdr:sp macro="" textlink="">
      <xdr:nvSpPr>
        <xdr:cNvPr id="412" name="普通建設事業費 （ うち新規整備　）平均値テキスト"/>
        <xdr:cNvSpPr txBox="1"/>
      </xdr:nvSpPr>
      <xdr:spPr>
        <a:xfrm>
          <a:off x="10528300" y="1312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13" name="フローチャート : 判断 412"/>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123660</xdr:rowOff>
    </xdr:from>
    <xdr:to>
      <xdr:col>14</xdr:col>
      <xdr:colOff>28575</xdr:colOff>
      <xdr:row>76</xdr:row>
      <xdr:rowOff>143853</xdr:rowOff>
    </xdr:to>
    <xdr:cxnSp macro="">
      <xdr:nvCxnSpPr>
        <xdr:cNvPr id="414" name="直線コネクタ 413"/>
        <xdr:cNvCxnSpPr/>
      </xdr:nvCxnSpPr>
      <xdr:spPr>
        <a:xfrm>
          <a:off x="8750300" y="12810960"/>
          <a:ext cx="889000" cy="36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106902</xdr:rowOff>
    </xdr:from>
    <xdr:to>
      <xdr:col>14</xdr:col>
      <xdr:colOff>79375</xdr:colOff>
      <xdr:row>77</xdr:row>
      <xdr:rowOff>37052</xdr:rowOff>
    </xdr:to>
    <xdr:sp macro="" textlink="">
      <xdr:nvSpPr>
        <xdr:cNvPr id="415" name="フローチャート : 判断 414"/>
        <xdr:cNvSpPr/>
      </xdr:nvSpPr>
      <xdr:spPr>
        <a:xfrm>
          <a:off x="9588500" y="131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28179</xdr:rowOff>
    </xdr:from>
    <xdr:ext cx="534377" cy="259045"/>
    <xdr:sp macro="" textlink="">
      <xdr:nvSpPr>
        <xdr:cNvPr id="416" name="テキスト ボックス 415"/>
        <xdr:cNvSpPr txBox="1"/>
      </xdr:nvSpPr>
      <xdr:spPr>
        <a:xfrm>
          <a:off x="9372111" y="1322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145479</xdr:rowOff>
    </xdr:from>
    <xdr:to>
      <xdr:col>12</xdr:col>
      <xdr:colOff>561975</xdr:colOff>
      <xdr:row>76</xdr:row>
      <xdr:rowOff>75629</xdr:rowOff>
    </xdr:to>
    <xdr:sp macro="" textlink="">
      <xdr:nvSpPr>
        <xdr:cNvPr id="417" name="フローチャート : 判断 416"/>
        <xdr:cNvSpPr/>
      </xdr:nvSpPr>
      <xdr:spPr>
        <a:xfrm>
          <a:off x="8699500" y="1300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66755</xdr:rowOff>
    </xdr:from>
    <xdr:ext cx="534377" cy="259045"/>
    <xdr:sp macro="" textlink="">
      <xdr:nvSpPr>
        <xdr:cNvPr id="418" name="テキスト ボックス 417"/>
        <xdr:cNvSpPr txBox="1"/>
      </xdr:nvSpPr>
      <xdr:spPr>
        <a:xfrm>
          <a:off x="8483111" y="1309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115970</xdr:rowOff>
    </xdr:from>
    <xdr:to>
      <xdr:col>15</xdr:col>
      <xdr:colOff>231775</xdr:colOff>
      <xdr:row>75</xdr:row>
      <xdr:rowOff>46120</xdr:rowOff>
    </xdr:to>
    <xdr:sp macro="" textlink="">
      <xdr:nvSpPr>
        <xdr:cNvPr id="424" name="円/楕円 423"/>
        <xdr:cNvSpPr/>
      </xdr:nvSpPr>
      <xdr:spPr>
        <a:xfrm>
          <a:off x="10426700" y="1280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138847</xdr:rowOff>
    </xdr:from>
    <xdr:ext cx="534377" cy="259045"/>
    <xdr:sp macro="" textlink="">
      <xdr:nvSpPr>
        <xdr:cNvPr id="425" name="普通建設事業費 （ うち新規整備　）該当値テキスト"/>
        <xdr:cNvSpPr txBox="1"/>
      </xdr:nvSpPr>
      <xdr:spPr>
        <a:xfrm>
          <a:off x="10528300" y="1265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38,579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93053</xdr:rowOff>
    </xdr:from>
    <xdr:to>
      <xdr:col>14</xdr:col>
      <xdr:colOff>79375</xdr:colOff>
      <xdr:row>77</xdr:row>
      <xdr:rowOff>23203</xdr:rowOff>
    </xdr:to>
    <xdr:sp macro="" textlink="">
      <xdr:nvSpPr>
        <xdr:cNvPr id="426" name="円/楕円 425"/>
        <xdr:cNvSpPr/>
      </xdr:nvSpPr>
      <xdr:spPr>
        <a:xfrm>
          <a:off x="9588500" y="1312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39730</xdr:rowOff>
    </xdr:from>
    <xdr:ext cx="534377" cy="259045"/>
    <xdr:sp macro="" textlink="">
      <xdr:nvSpPr>
        <xdr:cNvPr id="427" name="テキスト ボックス 426"/>
        <xdr:cNvSpPr txBox="1"/>
      </xdr:nvSpPr>
      <xdr:spPr>
        <a:xfrm>
          <a:off x="9372111" y="1289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21,782</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72860</xdr:rowOff>
    </xdr:from>
    <xdr:to>
      <xdr:col>12</xdr:col>
      <xdr:colOff>561975</xdr:colOff>
      <xdr:row>75</xdr:row>
      <xdr:rowOff>3010</xdr:rowOff>
    </xdr:to>
    <xdr:sp macro="" textlink="">
      <xdr:nvSpPr>
        <xdr:cNvPr id="428" name="円/楕円 427"/>
        <xdr:cNvSpPr/>
      </xdr:nvSpPr>
      <xdr:spPr>
        <a:xfrm>
          <a:off x="8699500" y="127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19537</xdr:rowOff>
    </xdr:from>
    <xdr:ext cx="534377" cy="259045"/>
    <xdr:sp macro="" textlink="">
      <xdr:nvSpPr>
        <xdr:cNvPr id="429" name="テキスト ボックス 428"/>
        <xdr:cNvSpPr txBox="1"/>
      </xdr:nvSpPr>
      <xdr:spPr>
        <a:xfrm>
          <a:off x="8483111" y="1253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3" name="直線コネクタ 452"/>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4"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5" name="直線コネクタ 454"/>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6"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7" name="直線コネクタ 456"/>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75882</xdr:rowOff>
    </xdr:from>
    <xdr:to>
      <xdr:col>15</xdr:col>
      <xdr:colOff>180975</xdr:colOff>
      <xdr:row>98</xdr:row>
      <xdr:rowOff>37148</xdr:rowOff>
    </xdr:to>
    <xdr:cxnSp macro="">
      <xdr:nvCxnSpPr>
        <xdr:cNvPr id="458" name="直線コネクタ 457"/>
        <xdr:cNvCxnSpPr/>
      </xdr:nvCxnSpPr>
      <xdr:spPr>
        <a:xfrm>
          <a:off x="9639300" y="16535082"/>
          <a:ext cx="838200" cy="30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88244</xdr:rowOff>
    </xdr:from>
    <xdr:ext cx="534377" cy="259045"/>
    <xdr:sp macro="" textlink="">
      <xdr:nvSpPr>
        <xdr:cNvPr id="459" name="普通建設事業費 （ うち更新整備　）平均値テキスト"/>
        <xdr:cNvSpPr txBox="1"/>
      </xdr:nvSpPr>
      <xdr:spPr>
        <a:xfrm>
          <a:off x="10528300" y="16375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60" name="フローチャート : 判断 459"/>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146393</xdr:rowOff>
    </xdr:from>
    <xdr:to>
      <xdr:col>14</xdr:col>
      <xdr:colOff>28575</xdr:colOff>
      <xdr:row>96</xdr:row>
      <xdr:rowOff>75882</xdr:rowOff>
    </xdr:to>
    <xdr:cxnSp macro="">
      <xdr:nvCxnSpPr>
        <xdr:cNvPr id="461" name="直線コネクタ 460"/>
        <xdr:cNvCxnSpPr/>
      </xdr:nvCxnSpPr>
      <xdr:spPr>
        <a:xfrm>
          <a:off x="8750300" y="16434143"/>
          <a:ext cx="889000" cy="10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62" name="フローチャート : 判断 461"/>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125125</xdr:rowOff>
    </xdr:from>
    <xdr:ext cx="534377" cy="259045"/>
    <xdr:sp macro="" textlink="">
      <xdr:nvSpPr>
        <xdr:cNvPr id="463" name="テキスト ボックス 462"/>
        <xdr:cNvSpPr txBox="1"/>
      </xdr:nvSpPr>
      <xdr:spPr>
        <a:xfrm>
          <a:off x="9372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4" name="フローチャート : 判断 463"/>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101819</xdr:rowOff>
    </xdr:from>
    <xdr:ext cx="534377" cy="259045"/>
    <xdr:sp macro="" textlink="">
      <xdr:nvSpPr>
        <xdr:cNvPr id="465" name="テキスト ボックス 464"/>
        <xdr:cNvSpPr txBox="1"/>
      </xdr:nvSpPr>
      <xdr:spPr>
        <a:xfrm>
          <a:off x="8483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157798</xdr:rowOff>
    </xdr:from>
    <xdr:to>
      <xdr:col>15</xdr:col>
      <xdr:colOff>231775</xdr:colOff>
      <xdr:row>98</xdr:row>
      <xdr:rowOff>87948</xdr:rowOff>
    </xdr:to>
    <xdr:sp macro="" textlink="">
      <xdr:nvSpPr>
        <xdr:cNvPr id="471" name="円/楕円 470"/>
        <xdr:cNvSpPr/>
      </xdr:nvSpPr>
      <xdr:spPr>
        <a:xfrm>
          <a:off x="10426700" y="1678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136225</xdr:rowOff>
    </xdr:from>
    <xdr:ext cx="534377" cy="259045"/>
    <xdr:sp macro="" textlink="">
      <xdr:nvSpPr>
        <xdr:cNvPr id="472" name="普通建設事業費 （ うち更新整備　）該当値テキスト"/>
        <xdr:cNvSpPr txBox="1"/>
      </xdr:nvSpPr>
      <xdr:spPr>
        <a:xfrm>
          <a:off x="10528300" y="1676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14,075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25082</xdr:rowOff>
    </xdr:from>
    <xdr:to>
      <xdr:col>14</xdr:col>
      <xdr:colOff>79375</xdr:colOff>
      <xdr:row>96</xdr:row>
      <xdr:rowOff>126682</xdr:rowOff>
    </xdr:to>
    <xdr:sp macro="" textlink="">
      <xdr:nvSpPr>
        <xdr:cNvPr id="473" name="円/楕円 472"/>
        <xdr:cNvSpPr/>
      </xdr:nvSpPr>
      <xdr:spPr>
        <a:xfrm>
          <a:off x="9588500" y="1648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143209</xdr:rowOff>
    </xdr:from>
    <xdr:ext cx="534377" cy="259045"/>
    <xdr:sp macro="" textlink="">
      <xdr:nvSpPr>
        <xdr:cNvPr id="474" name="テキスト ボックス 473"/>
        <xdr:cNvSpPr txBox="1"/>
      </xdr:nvSpPr>
      <xdr:spPr>
        <a:xfrm>
          <a:off x="9372111" y="1625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38,025</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95593</xdr:rowOff>
    </xdr:from>
    <xdr:to>
      <xdr:col>12</xdr:col>
      <xdr:colOff>561975</xdr:colOff>
      <xdr:row>96</xdr:row>
      <xdr:rowOff>25743</xdr:rowOff>
    </xdr:to>
    <xdr:sp macro="" textlink="">
      <xdr:nvSpPr>
        <xdr:cNvPr id="475" name="円/楕円 474"/>
        <xdr:cNvSpPr/>
      </xdr:nvSpPr>
      <xdr:spPr>
        <a:xfrm>
          <a:off x="8699500" y="1638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42270</xdr:rowOff>
    </xdr:from>
    <xdr:ext cx="534377" cy="259045"/>
    <xdr:sp macro="" textlink="">
      <xdr:nvSpPr>
        <xdr:cNvPr id="476" name="テキスト ボックス 475"/>
        <xdr:cNvSpPr txBox="1"/>
      </xdr:nvSpPr>
      <xdr:spPr>
        <a:xfrm>
          <a:off x="8483111" y="1615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7" name="直線コネクタ 48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8" name="テキスト ボックス 48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9" name="直線コネクタ 48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0" name="テキスト ボックス 48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1" name="直線コネクタ 49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2" name="テキスト ボックス 49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3" name="直線コネクタ 49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4" name="テキスト ボックス 49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498" name="直線コネクタ 497"/>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0" name="直線コネクタ 49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501"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2" name="直線コネクタ 501"/>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107833</xdr:rowOff>
    </xdr:from>
    <xdr:to>
      <xdr:col>23</xdr:col>
      <xdr:colOff>517525</xdr:colOff>
      <xdr:row>38</xdr:row>
      <xdr:rowOff>113640</xdr:rowOff>
    </xdr:to>
    <xdr:cxnSp macro="">
      <xdr:nvCxnSpPr>
        <xdr:cNvPr id="503" name="直線コネクタ 502"/>
        <xdr:cNvCxnSpPr/>
      </xdr:nvCxnSpPr>
      <xdr:spPr>
        <a:xfrm flipV="1">
          <a:off x="15481300" y="6622933"/>
          <a:ext cx="838200" cy="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54078</xdr:rowOff>
    </xdr:from>
    <xdr:ext cx="469744" cy="259045"/>
    <xdr:sp macro="" textlink="">
      <xdr:nvSpPr>
        <xdr:cNvPr id="504" name="災害復旧事業費平均値テキスト"/>
        <xdr:cNvSpPr txBox="1"/>
      </xdr:nvSpPr>
      <xdr:spPr>
        <a:xfrm>
          <a:off x="16370300" y="639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5" name="フローチャート : 判断 504"/>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170813</xdr:rowOff>
    </xdr:from>
    <xdr:to>
      <xdr:col>22</xdr:col>
      <xdr:colOff>365125</xdr:colOff>
      <xdr:row>38</xdr:row>
      <xdr:rowOff>113640</xdr:rowOff>
    </xdr:to>
    <xdr:cxnSp macro="">
      <xdr:nvCxnSpPr>
        <xdr:cNvPr id="506" name="直線コネクタ 505"/>
        <xdr:cNvCxnSpPr/>
      </xdr:nvCxnSpPr>
      <xdr:spPr>
        <a:xfrm>
          <a:off x="14592300" y="6514463"/>
          <a:ext cx="889000" cy="11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55913</xdr:rowOff>
    </xdr:from>
    <xdr:to>
      <xdr:col>22</xdr:col>
      <xdr:colOff>415925</xdr:colOff>
      <xdr:row>38</xdr:row>
      <xdr:rowOff>157513</xdr:rowOff>
    </xdr:to>
    <xdr:sp macro="" textlink="">
      <xdr:nvSpPr>
        <xdr:cNvPr id="507" name="フローチャート : 判断 506"/>
        <xdr:cNvSpPr/>
      </xdr:nvSpPr>
      <xdr:spPr>
        <a:xfrm>
          <a:off x="15430500" y="657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2590</xdr:rowOff>
    </xdr:from>
    <xdr:ext cx="469744" cy="259045"/>
    <xdr:sp macro="" textlink="">
      <xdr:nvSpPr>
        <xdr:cNvPr id="508" name="テキスト ボックス 507"/>
        <xdr:cNvSpPr txBox="1"/>
      </xdr:nvSpPr>
      <xdr:spPr>
        <a:xfrm>
          <a:off x="15246427" y="634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161348</xdr:rowOff>
    </xdr:from>
    <xdr:to>
      <xdr:col>21</xdr:col>
      <xdr:colOff>161925</xdr:colOff>
      <xdr:row>37</xdr:row>
      <xdr:rowOff>170813</xdr:rowOff>
    </xdr:to>
    <xdr:cxnSp macro="">
      <xdr:nvCxnSpPr>
        <xdr:cNvPr id="509" name="直線コネクタ 508"/>
        <xdr:cNvCxnSpPr/>
      </xdr:nvCxnSpPr>
      <xdr:spPr>
        <a:xfrm>
          <a:off x="13703300" y="6162098"/>
          <a:ext cx="889000" cy="35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10" name="フローチャート : 判断 509"/>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92725</xdr:rowOff>
    </xdr:from>
    <xdr:ext cx="469744" cy="259045"/>
    <xdr:sp macro="" textlink="">
      <xdr:nvSpPr>
        <xdr:cNvPr id="511" name="テキスト ボックス 510"/>
        <xdr:cNvSpPr txBox="1"/>
      </xdr:nvSpPr>
      <xdr:spPr>
        <a:xfrm>
          <a:off x="14357427" y="660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161348</xdr:rowOff>
    </xdr:from>
    <xdr:to>
      <xdr:col>19</xdr:col>
      <xdr:colOff>644525</xdr:colOff>
      <xdr:row>37</xdr:row>
      <xdr:rowOff>5397</xdr:rowOff>
    </xdr:to>
    <xdr:cxnSp macro="">
      <xdr:nvCxnSpPr>
        <xdr:cNvPr id="512" name="直線コネクタ 511"/>
        <xdr:cNvCxnSpPr/>
      </xdr:nvCxnSpPr>
      <xdr:spPr>
        <a:xfrm flipV="1">
          <a:off x="12814300" y="6162098"/>
          <a:ext cx="889000" cy="18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13" name="フローチャート : 判断 512"/>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86118</xdr:rowOff>
    </xdr:from>
    <xdr:ext cx="469744" cy="259045"/>
    <xdr:sp macro="" textlink="">
      <xdr:nvSpPr>
        <xdr:cNvPr id="514" name="テキスト ボックス 513"/>
        <xdr:cNvSpPr txBox="1"/>
      </xdr:nvSpPr>
      <xdr:spPr>
        <a:xfrm>
          <a:off x="13468427" y="660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5" name="フローチャート : 判断 514"/>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71579</xdr:rowOff>
    </xdr:from>
    <xdr:ext cx="469744" cy="259045"/>
    <xdr:sp macro="" textlink="">
      <xdr:nvSpPr>
        <xdr:cNvPr id="516" name="テキスト ボックス 515"/>
        <xdr:cNvSpPr txBox="1"/>
      </xdr:nvSpPr>
      <xdr:spPr>
        <a:xfrm>
          <a:off x="12579427" y="6586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57033</xdr:rowOff>
    </xdr:from>
    <xdr:to>
      <xdr:col>23</xdr:col>
      <xdr:colOff>568325</xdr:colOff>
      <xdr:row>38</xdr:row>
      <xdr:rowOff>158633</xdr:rowOff>
    </xdr:to>
    <xdr:sp macro="" textlink="">
      <xdr:nvSpPr>
        <xdr:cNvPr id="522" name="円/楕円 521"/>
        <xdr:cNvSpPr/>
      </xdr:nvSpPr>
      <xdr:spPr>
        <a:xfrm>
          <a:off x="16268700" y="657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9628</xdr:rowOff>
    </xdr:from>
    <xdr:ext cx="469744" cy="259045"/>
    <xdr:sp macro="" textlink="">
      <xdr:nvSpPr>
        <xdr:cNvPr id="523" name="災害復旧事業費該当値テキスト"/>
        <xdr:cNvSpPr txBox="1"/>
      </xdr:nvSpPr>
      <xdr:spPr>
        <a:xfrm>
          <a:off x="16370300" y="652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62840</xdr:rowOff>
    </xdr:from>
    <xdr:to>
      <xdr:col>22</xdr:col>
      <xdr:colOff>415925</xdr:colOff>
      <xdr:row>38</xdr:row>
      <xdr:rowOff>164440</xdr:rowOff>
    </xdr:to>
    <xdr:sp macro="" textlink="">
      <xdr:nvSpPr>
        <xdr:cNvPr id="524" name="円/楕円 523"/>
        <xdr:cNvSpPr/>
      </xdr:nvSpPr>
      <xdr:spPr>
        <a:xfrm>
          <a:off x="15430500" y="65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155567</xdr:rowOff>
    </xdr:from>
    <xdr:ext cx="469744" cy="259045"/>
    <xdr:sp macro="" textlink="">
      <xdr:nvSpPr>
        <xdr:cNvPr id="525" name="テキスト ボックス 524"/>
        <xdr:cNvSpPr txBox="1"/>
      </xdr:nvSpPr>
      <xdr:spPr>
        <a:xfrm>
          <a:off x="15246427" y="667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120012</xdr:rowOff>
    </xdr:from>
    <xdr:to>
      <xdr:col>21</xdr:col>
      <xdr:colOff>212725</xdr:colOff>
      <xdr:row>38</xdr:row>
      <xdr:rowOff>50163</xdr:rowOff>
    </xdr:to>
    <xdr:sp macro="" textlink="">
      <xdr:nvSpPr>
        <xdr:cNvPr id="526" name="円/楕円 525"/>
        <xdr:cNvSpPr/>
      </xdr:nvSpPr>
      <xdr:spPr>
        <a:xfrm>
          <a:off x="14541500" y="64636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66689</xdr:rowOff>
    </xdr:from>
    <xdr:ext cx="469744" cy="259045"/>
    <xdr:sp macro="" textlink="">
      <xdr:nvSpPr>
        <xdr:cNvPr id="527" name="テキスト ボックス 526"/>
        <xdr:cNvSpPr txBox="1"/>
      </xdr:nvSpPr>
      <xdr:spPr>
        <a:xfrm>
          <a:off x="14357427" y="623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6,139</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110548</xdr:rowOff>
    </xdr:from>
    <xdr:to>
      <xdr:col>20</xdr:col>
      <xdr:colOff>9525</xdr:colOff>
      <xdr:row>36</xdr:row>
      <xdr:rowOff>40698</xdr:rowOff>
    </xdr:to>
    <xdr:sp macro="" textlink="">
      <xdr:nvSpPr>
        <xdr:cNvPr id="528" name="円/楕円 527"/>
        <xdr:cNvSpPr/>
      </xdr:nvSpPr>
      <xdr:spPr>
        <a:xfrm>
          <a:off x="13652500" y="611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57225</xdr:rowOff>
    </xdr:from>
    <xdr:ext cx="534377" cy="259045"/>
    <xdr:sp macro="" textlink="">
      <xdr:nvSpPr>
        <xdr:cNvPr id="529" name="テキスト ボックス 528"/>
        <xdr:cNvSpPr txBox="1"/>
      </xdr:nvSpPr>
      <xdr:spPr>
        <a:xfrm>
          <a:off x="13436111" y="588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21,553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126047</xdr:rowOff>
    </xdr:from>
    <xdr:to>
      <xdr:col>18</xdr:col>
      <xdr:colOff>492125</xdr:colOff>
      <xdr:row>37</xdr:row>
      <xdr:rowOff>56197</xdr:rowOff>
    </xdr:to>
    <xdr:sp macro="" textlink="">
      <xdr:nvSpPr>
        <xdr:cNvPr id="530" name="円/楕円 529"/>
        <xdr:cNvSpPr/>
      </xdr:nvSpPr>
      <xdr:spPr>
        <a:xfrm>
          <a:off x="12763500" y="629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72724</xdr:rowOff>
    </xdr:from>
    <xdr:ext cx="534377" cy="259045"/>
    <xdr:sp macro="" textlink="">
      <xdr:nvSpPr>
        <xdr:cNvPr id="531" name="テキスト ボックス 530"/>
        <xdr:cNvSpPr txBox="1"/>
      </xdr:nvSpPr>
      <xdr:spPr>
        <a:xfrm>
          <a:off x="12547111" y="607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4" name="直線コネクタ 603"/>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5"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6" name="直線コネクタ 605"/>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7"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08" name="直線コネクタ 607"/>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69418</xdr:rowOff>
    </xdr:from>
    <xdr:to>
      <xdr:col>23</xdr:col>
      <xdr:colOff>517525</xdr:colOff>
      <xdr:row>74</xdr:row>
      <xdr:rowOff>93675</xdr:rowOff>
    </xdr:to>
    <xdr:cxnSp macro="">
      <xdr:nvCxnSpPr>
        <xdr:cNvPr id="609" name="直線コネクタ 608"/>
        <xdr:cNvCxnSpPr/>
      </xdr:nvCxnSpPr>
      <xdr:spPr>
        <a:xfrm flipV="1">
          <a:off x="15481300" y="12756718"/>
          <a:ext cx="838200" cy="2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125861</xdr:rowOff>
    </xdr:from>
    <xdr:ext cx="534377" cy="259045"/>
    <xdr:sp macro="" textlink="">
      <xdr:nvSpPr>
        <xdr:cNvPr id="610" name="公債費平均値テキスト"/>
        <xdr:cNvSpPr txBox="1"/>
      </xdr:nvSpPr>
      <xdr:spPr>
        <a:xfrm>
          <a:off x="16370300" y="1281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1" name="フローチャート : 判断 610"/>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93675</xdr:rowOff>
    </xdr:from>
    <xdr:to>
      <xdr:col>22</xdr:col>
      <xdr:colOff>365125</xdr:colOff>
      <xdr:row>74</xdr:row>
      <xdr:rowOff>145936</xdr:rowOff>
    </xdr:to>
    <xdr:cxnSp macro="">
      <xdr:nvCxnSpPr>
        <xdr:cNvPr id="612" name="直線コネクタ 611"/>
        <xdr:cNvCxnSpPr/>
      </xdr:nvCxnSpPr>
      <xdr:spPr>
        <a:xfrm flipV="1">
          <a:off x="14592300" y="12780975"/>
          <a:ext cx="889000" cy="5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157087</xdr:rowOff>
    </xdr:from>
    <xdr:to>
      <xdr:col>22</xdr:col>
      <xdr:colOff>415925</xdr:colOff>
      <xdr:row>76</xdr:row>
      <xdr:rowOff>87237</xdr:rowOff>
    </xdr:to>
    <xdr:sp macro="" textlink="">
      <xdr:nvSpPr>
        <xdr:cNvPr id="613" name="フローチャート : 判断 612"/>
        <xdr:cNvSpPr/>
      </xdr:nvSpPr>
      <xdr:spPr>
        <a:xfrm>
          <a:off x="15430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78364</xdr:rowOff>
    </xdr:from>
    <xdr:ext cx="534377" cy="259045"/>
    <xdr:sp macro="" textlink="">
      <xdr:nvSpPr>
        <xdr:cNvPr id="614" name="テキスト ボックス 613"/>
        <xdr:cNvSpPr txBox="1"/>
      </xdr:nvSpPr>
      <xdr:spPr>
        <a:xfrm>
          <a:off x="15214111" y="131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143408</xdr:rowOff>
    </xdr:from>
    <xdr:to>
      <xdr:col>21</xdr:col>
      <xdr:colOff>161925</xdr:colOff>
      <xdr:row>74</xdr:row>
      <xdr:rowOff>145936</xdr:rowOff>
    </xdr:to>
    <xdr:cxnSp macro="">
      <xdr:nvCxnSpPr>
        <xdr:cNvPr id="615" name="直線コネクタ 614"/>
        <xdr:cNvCxnSpPr/>
      </xdr:nvCxnSpPr>
      <xdr:spPr>
        <a:xfrm>
          <a:off x="13703300" y="12830708"/>
          <a:ext cx="889000" cy="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6" name="フローチャート : 判断 615"/>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29391</xdr:rowOff>
    </xdr:from>
    <xdr:ext cx="534377" cy="259045"/>
    <xdr:sp macro="" textlink="">
      <xdr:nvSpPr>
        <xdr:cNvPr id="617" name="テキスト ボックス 616"/>
        <xdr:cNvSpPr txBox="1"/>
      </xdr:nvSpPr>
      <xdr:spPr>
        <a:xfrm>
          <a:off x="14325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74867</xdr:rowOff>
    </xdr:from>
    <xdr:to>
      <xdr:col>19</xdr:col>
      <xdr:colOff>644525</xdr:colOff>
      <xdr:row>74</xdr:row>
      <xdr:rowOff>143408</xdr:rowOff>
    </xdr:to>
    <xdr:cxnSp macro="">
      <xdr:nvCxnSpPr>
        <xdr:cNvPr id="618" name="直線コネクタ 617"/>
        <xdr:cNvCxnSpPr/>
      </xdr:nvCxnSpPr>
      <xdr:spPr>
        <a:xfrm>
          <a:off x="12814300" y="12762167"/>
          <a:ext cx="889000" cy="6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19" name="フローチャート : 判断 618"/>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31436</xdr:rowOff>
    </xdr:from>
    <xdr:ext cx="534377" cy="259045"/>
    <xdr:sp macro="" textlink="">
      <xdr:nvSpPr>
        <xdr:cNvPr id="620" name="テキスト ボックス 619"/>
        <xdr:cNvSpPr txBox="1"/>
      </xdr:nvSpPr>
      <xdr:spPr>
        <a:xfrm>
          <a:off x="13436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21" name="フローチャート : 判断 620"/>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29621</xdr:rowOff>
    </xdr:from>
    <xdr:ext cx="534377" cy="259045"/>
    <xdr:sp macro="" textlink="">
      <xdr:nvSpPr>
        <xdr:cNvPr id="622" name="テキスト ボックス 621"/>
        <xdr:cNvSpPr txBox="1"/>
      </xdr:nvSpPr>
      <xdr:spPr>
        <a:xfrm>
          <a:off x="12547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18618</xdr:rowOff>
    </xdr:from>
    <xdr:to>
      <xdr:col>23</xdr:col>
      <xdr:colOff>568325</xdr:colOff>
      <xdr:row>74</xdr:row>
      <xdr:rowOff>120218</xdr:rowOff>
    </xdr:to>
    <xdr:sp macro="" textlink="">
      <xdr:nvSpPr>
        <xdr:cNvPr id="628" name="円/楕円 627"/>
        <xdr:cNvSpPr/>
      </xdr:nvSpPr>
      <xdr:spPr>
        <a:xfrm>
          <a:off x="16268700" y="1270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41495</xdr:rowOff>
    </xdr:from>
    <xdr:ext cx="534377" cy="259045"/>
    <xdr:sp macro="" textlink="">
      <xdr:nvSpPr>
        <xdr:cNvPr id="629" name="公債費該当値テキスト"/>
        <xdr:cNvSpPr txBox="1"/>
      </xdr:nvSpPr>
      <xdr:spPr>
        <a:xfrm>
          <a:off x="16370300" y="1255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65,534</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42875</xdr:rowOff>
    </xdr:from>
    <xdr:to>
      <xdr:col>22</xdr:col>
      <xdr:colOff>415925</xdr:colOff>
      <xdr:row>74</xdr:row>
      <xdr:rowOff>144475</xdr:rowOff>
    </xdr:to>
    <xdr:sp macro="" textlink="">
      <xdr:nvSpPr>
        <xdr:cNvPr id="630" name="円/楕円 629"/>
        <xdr:cNvSpPr/>
      </xdr:nvSpPr>
      <xdr:spPr>
        <a:xfrm>
          <a:off x="15430500" y="127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161002</xdr:rowOff>
    </xdr:from>
    <xdr:ext cx="534377" cy="259045"/>
    <xdr:sp macro="" textlink="">
      <xdr:nvSpPr>
        <xdr:cNvPr id="631" name="テキスト ボックス 630"/>
        <xdr:cNvSpPr txBox="1"/>
      </xdr:nvSpPr>
      <xdr:spPr>
        <a:xfrm>
          <a:off x="15214111" y="1250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63,624</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95136</xdr:rowOff>
    </xdr:from>
    <xdr:to>
      <xdr:col>21</xdr:col>
      <xdr:colOff>212725</xdr:colOff>
      <xdr:row>75</xdr:row>
      <xdr:rowOff>25286</xdr:rowOff>
    </xdr:to>
    <xdr:sp macro="" textlink="">
      <xdr:nvSpPr>
        <xdr:cNvPr id="632" name="円/楕円 631"/>
        <xdr:cNvSpPr/>
      </xdr:nvSpPr>
      <xdr:spPr>
        <a:xfrm>
          <a:off x="14541500" y="1278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41813</xdr:rowOff>
    </xdr:from>
    <xdr:ext cx="534377" cy="259045"/>
    <xdr:sp macro="" textlink="">
      <xdr:nvSpPr>
        <xdr:cNvPr id="633" name="テキスト ボックス 632"/>
        <xdr:cNvSpPr txBox="1"/>
      </xdr:nvSpPr>
      <xdr:spPr>
        <a:xfrm>
          <a:off x="14325111" y="1255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59,509</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92608</xdr:rowOff>
    </xdr:from>
    <xdr:to>
      <xdr:col>20</xdr:col>
      <xdr:colOff>9525</xdr:colOff>
      <xdr:row>75</xdr:row>
      <xdr:rowOff>22758</xdr:rowOff>
    </xdr:to>
    <xdr:sp macro="" textlink="">
      <xdr:nvSpPr>
        <xdr:cNvPr id="634" name="円/楕円 633"/>
        <xdr:cNvSpPr/>
      </xdr:nvSpPr>
      <xdr:spPr>
        <a:xfrm>
          <a:off x="13652500" y="1277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39285</xdr:rowOff>
    </xdr:from>
    <xdr:ext cx="534377" cy="259045"/>
    <xdr:sp macro="" textlink="">
      <xdr:nvSpPr>
        <xdr:cNvPr id="635" name="テキスト ボックス 634"/>
        <xdr:cNvSpPr txBox="1"/>
      </xdr:nvSpPr>
      <xdr:spPr>
        <a:xfrm>
          <a:off x="13436111" y="1255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59,708</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24067</xdr:rowOff>
    </xdr:from>
    <xdr:to>
      <xdr:col>18</xdr:col>
      <xdr:colOff>492125</xdr:colOff>
      <xdr:row>74</xdr:row>
      <xdr:rowOff>125667</xdr:rowOff>
    </xdr:to>
    <xdr:sp macro="" textlink="">
      <xdr:nvSpPr>
        <xdr:cNvPr id="636" name="円/楕円 635"/>
        <xdr:cNvSpPr/>
      </xdr:nvSpPr>
      <xdr:spPr>
        <a:xfrm>
          <a:off x="12763500" y="1271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142194</xdr:rowOff>
    </xdr:from>
    <xdr:ext cx="534377" cy="259045"/>
    <xdr:sp macro="" textlink="">
      <xdr:nvSpPr>
        <xdr:cNvPr id="637" name="テキスト ボックス 636"/>
        <xdr:cNvSpPr txBox="1"/>
      </xdr:nvSpPr>
      <xdr:spPr>
        <a:xfrm>
          <a:off x="12547111" y="1248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65,105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1" name="直線コネクタ 660"/>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2"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3" name="直線コネクタ 662"/>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4"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5" name="直線コネクタ 664"/>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2642</xdr:rowOff>
    </xdr:from>
    <xdr:to>
      <xdr:col>23</xdr:col>
      <xdr:colOff>517525</xdr:colOff>
      <xdr:row>99</xdr:row>
      <xdr:rowOff>30111</xdr:rowOff>
    </xdr:to>
    <xdr:cxnSp macro="">
      <xdr:nvCxnSpPr>
        <xdr:cNvPr id="666" name="直線コネクタ 665"/>
        <xdr:cNvCxnSpPr/>
      </xdr:nvCxnSpPr>
      <xdr:spPr>
        <a:xfrm flipV="1">
          <a:off x="15481300" y="16976192"/>
          <a:ext cx="838200" cy="2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165219</xdr:rowOff>
    </xdr:from>
    <xdr:ext cx="534377" cy="259045"/>
    <xdr:sp macro="" textlink="">
      <xdr:nvSpPr>
        <xdr:cNvPr id="667" name="積立金平均値テキスト"/>
        <xdr:cNvSpPr txBox="1"/>
      </xdr:nvSpPr>
      <xdr:spPr>
        <a:xfrm>
          <a:off x="16370300" y="1662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68" name="フローチャート : 判断 667"/>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141745</xdr:rowOff>
    </xdr:from>
    <xdr:to>
      <xdr:col>22</xdr:col>
      <xdr:colOff>365125</xdr:colOff>
      <xdr:row>99</xdr:row>
      <xdr:rowOff>30111</xdr:rowOff>
    </xdr:to>
    <xdr:cxnSp macro="">
      <xdr:nvCxnSpPr>
        <xdr:cNvPr id="669" name="直線コネクタ 668"/>
        <xdr:cNvCxnSpPr/>
      </xdr:nvCxnSpPr>
      <xdr:spPr>
        <a:xfrm>
          <a:off x="14592300" y="16943845"/>
          <a:ext cx="889000" cy="5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170129</xdr:rowOff>
    </xdr:from>
    <xdr:to>
      <xdr:col>22</xdr:col>
      <xdr:colOff>415925</xdr:colOff>
      <xdr:row>98</xdr:row>
      <xdr:rowOff>100279</xdr:rowOff>
    </xdr:to>
    <xdr:sp macro="" textlink="">
      <xdr:nvSpPr>
        <xdr:cNvPr id="670" name="フローチャート : 判断 669"/>
        <xdr:cNvSpPr/>
      </xdr:nvSpPr>
      <xdr:spPr>
        <a:xfrm>
          <a:off x="15430500" y="1680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116806</xdr:rowOff>
    </xdr:from>
    <xdr:ext cx="534377" cy="259045"/>
    <xdr:sp macro="" textlink="">
      <xdr:nvSpPr>
        <xdr:cNvPr id="671" name="テキスト ボックス 670"/>
        <xdr:cNvSpPr txBox="1"/>
      </xdr:nvSpPr>
      <xdr:spPr>
        <a:xfrm>
          <a:off x="15214111" y="1657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137413</xdr:rowOff>
    </xdr:from>
    <xdr:to>
      <xdr:col>21</xdr:col>
      <xdr:colOff>161925</xdr:colOff>
      <xdr:row>98</xdr:row>
      <xdr:rowOff>141745</xdr:rowOff>
    </xdr:to>
    <xdr:cxnSp macro="">
      <xdr:nvCxnSpPr>
        <xdr:cNvPr id="672" name="直線コネクタ 671"/>
        <xdr:cNvCxnSpPr/>
      </xdr:nvCxnSpPr>
      <xdr:spPr>
        <a:xfrm>
          <a:off x="13703300" y="16939513"/>
          <a:ext cx="889000" cy="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3" name="フローチャート : 判断 672"/>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63783</xdr:rowOff>
    </xdr:from>
    <xdr:ext cx="534377" cy="259045"/>
    <xdr:sp macro="" textlink="">
      <xdr:nvSpPr>
        <xdr:cNvPr id="674" name="テキスト ボックス 673"/>
        <xdr:cNvSpPr txBox="1"/>
      </xdr:nvSpPr>
      <xdr:spPr>
        <a:xfrm>
          <a:off x="14325111" y="165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137413</xdr:rowOff>
    </xdr:from>
    <xdr:to>
      <xdr:col>19</xdr:col>
      <xdr:colOff>644525</xdr:colOff>
      <xdr:row>99</xdr:row>
      <xdr:rowOff>38430</xdr:rowOff>
    </xdr:to>
    <xdr:cxnSp macro="">
      <xdr:nvCxnSpPr>
        <xdr:cNvPr id="675" name="直線コネクタ 674"/>
        <xdr:cNvCxnSpPr/>
      </xdr:nvCxnSpPr>
      <xdr:spPr>
        <a:xfrm flipV="1">
          <a:off x="12814300" y="16939513"/>
          <a:ext cx="889000" cy="7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6" name="フローチャート : 判断 675"/>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31221</xdr:rowOff>
    </xdr:from>
    <xdr:ext cx="534377" cy="259045"/>
    <xdr:sp macro="" textlink="">
      <xdr:nvSpPr>
        <xdr:cNvPr id="677" name="テキスト ボックス 676"/>
        <xdr:cNvSpPr txBox="1"/>
      </xdr:nvSpPr>
      <xdr:spPr>
        <a:xfrm>
          <a:off x="13436111" y="1649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78" name="フローチャート : 判断 677"/>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114661</xdr:rowOff>
    </xdr:from>
    <xdr:ext cx="534377" cy="259045"/>
    <xdr:sp macro="" textlink="">
      <xdr:nvSpPr>
        <xdr:cNvPr id="679" name="テキスト ボックス 678"/>
        <xdr:cNvSpPr txBox="1"/>
      </xdr:nvSpPr>
      <xdr:spPr>
        <a:xfrm>
          <a:off x="12547111" y="164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123292</xdr:rowOff>
    </xdr:from>
    <xdr:to>
      <xdr:col>23</xdr:col>
      <xdr:colOff>568325</xdr:colOff>
      <xdr:row>99</xdr:row>
      <xdr:rowOff>53442</xdr:rowOff>
    </xdr:to>
    <xdr:sp macro="" textlink="">
      <xdr:nvSpPr>
        <xdr:cNvPr id="685" name="円/楕円 684"/>
        <xdr:cNvSpPr/>
      </xdr:nvSpPr>
      <xdr:spPr>
        <a:xfrm>
          <a:off x="16268700" y="1692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38219</xdr:rowOff>
    </xdr:from>
    <xdr:ext cx="469744" cy="259045"/>
    <xdr:sp macro="" textlink="">
      <xdr:nvSpPr>
        <xdr:cNvPr id="686" name="積立金該当値テキスト"/>
        <xdr:cNvSpPr txBox="1"/>
      </xdr:nvSpPr>
      <xdr:spPr>
        <a:xfrm>
          <a:off x="16370300" y="168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150761</xdr:rowOff>
    </xdr:from>
    <xdr:to>
      <xdr:col>22</xdr:col>
      <xdr:colOff>415925</xdr:colOff>
      <xdr:row>99</xdr:row>
      <xdr:rowOff>80911</xdr:rowOff>
    </xdr:to>
    <xdr:sp macro="" textlink="">
      <xdr:nvSpPr>
        <xdr:cNvPr id="687" name="円/楕円 686"/>
        <xdr:cNvSpPr/>
      </xdr:nvSpPr>
      <xdr:spPr>
        <a:xfrm>
          <a:off x="15430500" y="1695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72038</xdr:rowOff>
    </xdr:from>
    <xdr:ext cx="469744" cy="259045"/>
    <xdr:sp macro="" textlink="">
      <xdr:nvSpPr>
        <xdr:cNvPr id="688" name="テキスト ボックス 687"/>
        <xdr:cNvSpPr txBox="1"/>
      </xdr:nvSpPr>
      <xdr:spPr>
        <a:xfrm>
          <a:off x="15246427" y="1704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90945</xdr:rowOff>
    </xdr:from>
    <xdr:to>
      <xdr:col>21</xdr:col>
      <xdr:colOff>212725</xdr:colOff>
      <xdr:row>99</xdr:row>
      <xdr:rowOff>21095</xdr:rowOff>
    </xdr:to>
    <xdr:sp macro="" textlink="">
      <xdr:nvSpPr>
        <xdr:cNvPr id="689" name="円/楕円 688"/>
        <xdr:cNvSpPr/>
      </xdr:nvSpPr>
      <xdr:spPr>
        <a:xfrm>
          <a:off x="14541500" y="1689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12222</xdr:rowOff>
    </xdr:from>
    <xdr:ext cx="469744" cy="259045"/>
    <xdr:sp macro="" textlink="">
      <xdr:nvSpPr>
        <xdr:cNvPr id="690" name="テキスト ボックス 689"/>
        <xdr:cNvSpPr txBox="1"/>
      </xdr:nvSpPr>
      <xdr:spPr>
        <a:xfrm>
          <a:off x="14357427" y="1698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86613</xdr:rowOff>
    </xdr:from>
    <xdr:to>
      <xdr:col>20</xdr:col>
      <xdr:colOff>9525</xdr:colOff>
      <xdr:row>99</xdr:row>
      <xdr:rowOff>16763</xdr:rowOff>
    </xdr:to>
    <xdr:sp macro="" textlink="">
      <xdr:nvSpPr>
        <xdr:cNvPr id="691" name="円/楕円 690"/>
        <xdr:cNvSpPr/>
      </xdr:nvSpPr>
      <xdr:spPr>
        <a:xfrm>
          <a:off x="13652500" y="1688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7890</xdr:rowOff>
    </xdr:from>
    <xdr:ext cx="469744" cy="259045"/>
    <xdr:sp macro="" textlink="">
      <xdr:nvSpPr>
        <xdr:cNvPr id="692" name="テキスト ボックス 691"/>
        <xdr:cNvSpPr txBox="1"/>
      </xdr:nvSpPr>
      <xdr:spPr>
        <a:xfrm>
          <a:off x="13468427" y="1698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159080</xdr:rowOff>
    </xdr:from>
    <xdr:to>
      <xdr:col>18</xdr:col>
      <xdr:colOff>492125</xdr:colOff>
      <xdr:row>99</xdr:row>
      <xdr:rowOff>89230</xdr:rowOff>
    </xdr:to>
    <xdr:sp macro="" textlink="">
      <xdr:nvSpPr>
        <xdr:cNvPr id="693" name="円/楕円 692"/>
        <xdr:cNvSpPr/>
      </xdr:nvSpPr>
      <xdr:spPr>
        <a:xfrm>
          <a:off x="12763500" y="1696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80357</xdr:rowOff>
    </xdr:from>
    <xdr:ext cx="378565" cy="259045"/>
    <xdr:sp macro="" textlink="">
      <xdr:nvSpPr>
        <xdr:cNvPr id="694" name="テキスト ボックス 693"/>
        <xdr:cNvSpPr txBox="1"/>
      </xdr:nvSpPr>
      <xdr:spPr>
        <a:xfrm>
          <a:off x="12625017" y="17053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8" name="テキスト ボックス 70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0" name="テキスト ボックス 70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2" name="テキスト ボックス 71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4" name="テキスト ボックス 71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18" name="直線コネクタ 717"/>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21"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2" name="直線コネクタ 721"/>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117221</xdr:rowOff>
    </xdr:from>
    <xdr:to>
      <xdr:col>32</xdr:col>
      <xdr:colOff>187325</xdr:colOff>
      <xdr:row>38</xdr:row>
      <xdr:rowOff>87249</xdr:rowOff>
    </xdr:to>
    <xdr:cxnSp macro="">
      <xdr:nvCxnSpPr>
        <xdr:cNvPr id="723" name="直線コネクタ 722"/>
        <xdr:cNvCxnSpPr/>
      </xdr:nvCxnSpPr>
      <xdr:spPr>
        <a:xfrm>
          <a:off x="21323300" y="6460871"/>
          <a:ext cx="838200" cy="14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140987</xdr:rowOff>
    </xdr:from>
    <xdr:ext cx="469744" cy="259045"/>
    <xdr:sp macro="" textlink="">
      <xdr:nvSpPr>
        <xdr:cNvPr id="724" name="投資及び出資金平均値テキスト"/>
        <xdr:cNvSpPr txBox="1"/>
      </xdr:nvSpPr>
      <xdr:spPr>
        <a:xfrm>
          <a:off x="22212300" y="6313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5" name="フローチャート : 判断 724"/>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117221</xdr:rowOff>
    </xdr:from>
    <xdr:to>
      <xdr:col>31</xdr:col>
      <xdr:colOff>34925</xdr:colOff>
      <xdr:row>38</xdr:row>
      <xdr:rowOff>68834</xdr:rowOff>
    </xdr:to>
    <xdr:cxnSp macro="">
      <xdr:nvCxnSpPr>
        <xdr:cNvPr id="726" name="直線コネクタ 725"/>
        <xdr:cNvCxnSpPr/>
      </xdr:nvCxnSpPr>
      <xdr:spPr>
        <a:xfrm flipV="1">
          <a:off x="20434300" y="6460871"/>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95758</xdr:rowOff>
    </xdr:from>
    <xdr:to>
      <xdr:col>31</xdr:col>
      <xdr:colOff>85725</xdr:colOff>
      <xdr:row>38</xdr:row>
      <xdr:rowOff>25908</xdr:rowOff>
    </xdr:to>
    <xdr:sp macro="" textlink="">
      <xdr:nvSpPr>
        <xdr:cNvPr id="727" name="フローチャート : 判断 726"/>
        <xdr:cNvSpPr/>
      </xdr:nvSpPr>
      <xdr:spPr>
        <a:xfrm>
          <a:off x="21272500" y="643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17035</xdr:rowOff>
    </xdr:from>
    <xdr:ext cx="469744" cy="259045"/>
    <xdr:sp macro="" textlink="">
      <xdr:nvSpPr>
        <xdr:cNvPr id="728" name="テキスト ボックス 727"/>
        <xdr:cNvSpPr txBox="1"/>
      </xdr:nvSpPr>
      <xdr:spPr>
        <a:xfrm>
          <a:off x="21088427" y="653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63119</xdr:rowOff>
    </xdr:from>
    <xdr:to>
      <xdr:col>29</xdr:col>
      <xdr:colOff>517525</xdr:colOff>
      <xdr:row>38</xdr:row>
      <xdr:rowOff>68834</xdr:rowOff>
    </xdr:to>
    <xdr:cxnSp macro="">
      <xdr:nvCxnSpPr>
        <xdr:cNvPr id="729" name="直線コネクタ 728"/>
        <xdr:cNvCxnSpPr/>
      </xdr:nvCxnSpPr>
      <xdr:spPr>
        <a:xfrm>
          <a:off x="19545300" y="6406769"/>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30" name="フローチャート : 判断 729"/>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125112</xdr:rowOff>
    </xdr:from>
    <xdr:ext cx="469744" cy="259045"/>
    <xdr:sp macro="" textlink="">
      <xdr:nvSpPr>
        <xdr:cNvPr id="731" name="テキスト ボックス 730"/>
        <xdr:cNvSpPr txBox="1"/>
      </xdr:nvSpPr>
      <xdr:spPr>
        <a:xfrm>
          <a:off x="20199427"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154686</xdr:rowOff>
    </xdr:from>
    <xdr:to>
      <xdr:col>28</xdr:col>
      <xdr:colOff>314325</xdr:colOff>
      <xdr:row>37</xdr:row>
      <xdr:rowOff>63119</xdr:rowOff>
    </xdr:to>
    <xdr:cxnSp macro="">
      <xdr:nvCxnSpPr>
        <xdr:cNvPr id="732" name="直線コネクタ 731"/>
        <xdr:cNvCxnSpPr/>
      </xdr:nvCxnSpPr>
      <xdr:spPr>
        <a:xfrm>
          <a:off x="18656300" y="5641086"/>
          <a:ext cx="889000" cy="76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33" name="フローチャート : 判断 732"/>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43832</xdr:rowOff>
    </xdr:from>
    <xdr:ext cx="469744" cy="259045"/>
    <xdr:sp macro="" textlink="">
      <xdr:nvSpPr>
        <xdr:cNvPr id="734" name="テキスト ボックス 733"/>
        <xdr:cNvSpPr txBox="1"/>
      </xdr:nvSpPr>
      <xdr:spPr>
        <a:xfrm>
          <a:off x="19310427" y="655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5" name="フローチャート : 判断 734"/>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69740</xdr:rowOff>
    </xdr:from>
    <xdr:ext cx="469744" cy="259045"/>
    <xdr:sp macro="" textlink="">
      <xdr:nvSpPr>
        <xdr:cNvPr id="736" name="テキスト ボックス 735"/>
        <xdr:cNvSpPr txBox="1"/>
      </xdr:nvSpPr>
      <xdr:spPr>
        <a:xfrm>
          <a:off x="18421427" y="65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36449</xdr:rowOff>
    </xdr:from>
    <xdr:to>
      <xdr:col>32</xdr:col>
      <xdr:colOff>238125</xdr:colOff>
      <xdr:row>38</xdr:row>
      <xdr:rowOff>138049</xdr:rowOff>
    </xdr:to>
    <xdr:sp macro="" textlink="">
      <xdr:nvSpPr>
        <xdr:cNvPr id="742" name="円/楕円 741"/>
        <xdr:cNvSpPr/>
      </xdr:nvSpPr>
      <xdr:spPr>
        <a:xfrm>
          <a:off x="22110700" y="655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14876</xdr:rowOff>
    </xdr:from>
    <xdr:ext cx="469744" cy="259045"/>
    <xdr:sp macro="" textlink="">
      <xdr:nvSpPr>
        <xdr:cNvPr id="743" name="投資及び出資金該当値テキスト"/>
        <xdr:cNvSpPr txBox="1"/>
      </xdr:nvSpPr>
      <xdr:spPr>
        <a:xfrm>
          <a:off x="22212300" y="652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66421</xdr:rowOff>
    </xdr:from>
    <xdr:to>
      <xdr:col>31</xdr:col>
      <xdr:colOff>85725</xdr:colOff>
      <xdr:row>37</xdr:row>
      <xdr:rowOff>168021</xdr:rowOff>
    </xdr:to>
    <xdr:sp macro="" textlink="">
      <xdr:nvSpPr>
        <xdr:cNvPr id="744" name="円/楕円 743"/>
        <xdr:cNvSpPr/>
      </xdr:nvSpPr>
      <xdr:spPr>
        <a:xfrm>
          <a:off x="21272500" y="641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13098</xdr:rowOff>
    </xdr:from>
    <xdr:ext cx="469744" cy="259045"/>
    <xdr:sp macro="" textlink="">
      <xdr:nvSpPr>
        <xdr:cNvPr id="745" name="テキスト ボックス 744"/>
        <xdr:cNvSpPr txBox="1"/>
      </xdr:nvSpPr>
      <xdr:spPr>
        <a:xfrm>
          <a:off x="21088427" y="6185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18034</xdr:rowOff>
    </xdr:from>
    <xdr:to>
      <xdr:col>29</xdr:col>
      <xdr:colOff>568325</xdr:colOff>
      <xdr:row>38</xdr:row>
      <xdr:rowOff>119634</xdr:rowOff>
    </xdr:to>
    <xdr:sp macro="" textlink="">
      <xdr:nvSpPr>
        <xdr:cNvPr id="746" name="円/楕円 745"/>
        <xdr:cNvSpPr/>
      </xdr:nvSpPr>
      <xdr:spPr>
        <a:xfrm>
          <a:off x="20383500" y="653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110761</xdr:rowOff>
    </xdr:from>
    <xdr:ext cx="469744" cy="259045"/>
    <xdr:sp macro="" textlink="">
      <xdr:nvSpPr>
        <xdr:cNvPr id="747" name="テキスト ボックス 746"/>
        <xdr:cNvSpPr txBox="1"/>
      </xdr:nvSpPr>
      <xdr:spPr>
        <a:xfrm>
          <a:off x="20199427" y="662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12319</xdr:rowOff>
    </xdr:from>
    <xdr:to>
      <xdr:col>28</xdr:col>
      <xdr:colOff>365125</xdr:colOff>
      <xdr:row>37</xdr:row>
      <xdr:rowOff>113919</xdr:rowOff>
    </xdr:to>
    <xdr:sp macro="" textlink="">
      <xdr:nvSpPr>
        <xdr:cNvPr id="748" name="円/楕円 747"/>
        <xdr:cNvSpPr/>
      </xdr:nvSpPr>
      <xdr:spPr>
        <a:xfrm>
          <a:off x="19494500" y="63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130446</xdr:rowOff>
    </xdr:from>
    <xdr:ext cx="469744" cy="259045"/>
    <xdr:sp macro="" textlink="">
      <xdr:nvSpPr>
        <xdr:cNvPr id="749" name="テキスト ボックス 748"/>
        <xdr:cNvSpPr txBox="1"/>
      </xdr:nvSpPr>
      <xdr:spPr>
        <a:xfrm>
          <a:off x="19310427" y="613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2,553</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103886</xdr:rowOff>
    </xdr:from>
    <xdr:to>
      <xdr:col>27</xdr:col>
      <xdr:colOff>161925</xdr:colOff>
      <xdr:row>33</xdr:row>
      <xdr:rowOff>34036</xdr:rowOff>
    </xdr:to>
    <xdr:sp macro="" textlink="">
      <xdr:nvSpPr>
        <xdr:cNvPr id="750" name="円/楕円 749"/>
        <xdr:cNvSpPr/>
      </xdr:nvSpPr>
      <xdr:spPr>
        <a:xfrm>
          <a:off x="18605500" y="559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50563</xdr:rowOff>
    </xdr:from>
    <xdr:ext cx="469744" cy="259045"/>
    <xdr:sp macro="" textlink="">
      <xdr:nvSpPr>
        <xdr:cNvPr id="751" name="テキスト ボックス 750"/>
        <xdr:cNvSpPr txBox="1"/>
      </xdr:nvSpPr>
      <xdr:spPr>
        <a:xfrm>
          <a:off x="18421427" y="536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2" name="直線コネクタ 76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3" name="テキスト ボックス 76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4" name="直線コネクタ 76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5" name="テキスト ボックス 76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7" name="テキスト ボックス 76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8" name="直線コネクタ 76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9" name="テキスト ボックス 76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0" name="直線コネクタ 76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1" name="テキスト ボックス 77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5" name="直線コネクタ 774"/>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7" name="直線コネクタ 77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78"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79" name="直線コネクタ 778"/>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25781</xdr:rowOff>
    </xdr:from>
    <xdr:to>
      <xdr:col>32</xdr:col>
      <xdr:colOff>187325</xdr:colOff>
      <xdr:row>59</xdr:row>
      <xdr:rowOff>25895</xdr:rowOff>
    </xdr:to>
    <xdr:cxnSp macro="">
      <xdr:nvCxnSpPr>
        <xdr:cNvPr id="780" name="直線コネクタ 779"/>
        <xdr:cNvCxnSpPr/>
      </xdr:nvCxnSpPr>
      <xdr:spPr>
        <a:xfrm flipV="1">
          <a:off x="21323300" y="10141331"/>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131246</xdr:rowOff>
    </xdr:from>
    <xdr:ext cx="469744" cy="259045"/>
    <xdr:sp macro="" textlink="">
      <xdr:nvSpPr>
        <xdr:cNvPr id="781" name="貸付金平均値テキスト"/>
        <xdr:cNvSpPr txBox="1"/>
      </xdr:nvSpPr>
      <xdr:spPr>
        <a:xfrm>
          <a:off x="22212300" y="973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2" name="フローチャート : 判断 781"/>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21437</xdr:rowOff>
    </xdr:from>
    <xdr:to>
      <xdr:col>31</xdr:col>
      <xdr:colOff>34925</xdr:colOff>
      <xdr:row>59</xdr:row>
      <xdr:rowOff>25895</xdr:rowOff>
    </xdr:to>
    <xdr:cxnSp macro="">
      <xdr:nvCxnSpPr>
        <xdr:cNvPr id="783" name="直線コネクタ 782"/>
        <xdr:cNvCxnSpPr/>
      </xdr:nvCxnSpPr>
      <xdr:spPr>
        <a:xfrm>
          <a:off x="20434300" y="10136987"/>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85814</xdr:rowOff>
    </xdr:from>
    <xdr:to>
      <xdr:col>31</xdr:col>
      <xdr:colOff>85725</xdr:colOff>
      <xdr:row>58</xdr:row>
      <xdr:rowOff>15964</xdr:rowOff>
    </xdr:to>
    <xdr:sp macro="" textlink="">
      <xdr:nvSpPr>
        <xdr:cNvPr id="784" name="フローチャート : 判断 783"/>
        <xdr:cNvSpPr/>
      </xdr:nvSpPr>
      <xdr:spPr>
        <a:xfrm>
          <a:off x="21272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32491</xdr:rowOff>
    </xdr:from>
    <xdr:ext cx="469744" cy="259045"/>
    <xdr:sp macro="" textlink="">
      <xdr:nvSpPr>
        <xdr:cNvPr id="785" name="テキスト ボックス 784"/>
        <xdr:cNvSpPr txBox="1"/>
      </xdr:nvSpPr>
      <xdr:spPr>
        <a:xfrm>
          <a:off x="21088427"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17056</xdr:rowOff>
    </xdr:from>
    <xdr:to>
      <xdr:col>29</xdr:col>
      <xdr:colOff>517525</xdr:colOff>
      <xdr:row>59</xdr:row>
      <xdr:rowOff>21437</xdr:rowOff>
    </xdr:to>
    <xdr:cxnSp macro="">
      <xdr:nvCxnSpPr>
        <xdr:cNvPr id="786" name="直線コネクタ 785"/>
        <xdr:cNvCxnSpPr/>
      </xdr:nvCxnSpPr>
      <xdr:spPr>
        <a:xfrm>
          <a:off x="19545300" y="10132606"/>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7" name="フローチャート : 判断 786"/>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108767</xdr:rowOff>
    </xdr:from>
    <xdr:ext cx="469744" cy="259045"/>
    <xdr:sp macro="" textlink="">
      <xdr:nvSpPr>
        <xdr:cNvPr id="788" name="テキスト ボックス 787"/>
        <xdr:cNvSpPr txBox="1"/>
      </xdr:nvSpPr>
      <xdr:spPr>
        <a:xfrm>
          <a:off x="20199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13703</xdr:rowOff>
    </xdr:from>
    <xdr:to>
      <xdr:col>28</xdr:col>
      <xdr:colOff>314325</xdr:colOff>
      <xdr:row>59</xdr:row>
      <xdr:rowOff>17056</xdr:rowOff>
    </xdr:to>
    <xdr:cxnSp macro="">
      <xdr:nvCxnSpPr>
        <xdr:cNvPr id="789" name="直線コネクタ 788"/>
        <xdr:cNvCxnSpPr/>
      </xdr:nvCxnSpPr>
      <xdr:spPr>
        <a:xfrm>
          <a:off x="18656300" y="10129253"/>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90" name="フローチャート : 判断 789"/>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38054</xdr:rowOff>
    </xdr:from>
    <xdr:ext cx="469744" cy="259045"/>
    <xdr:sp macro="" textlink="">
      <xdr:nvSpPr>
        <xdr:cNvPr id="791" name="テキスト ボックス 790"/>
        <xdr:cNvSpPr txBox="1"/>
      </xdr:nvSpPr>
      <xdr:spPr>
        <a:xfrm>
          <a:off x="19310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92" name="フローチャート : 判断 791"/>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43121</xdr:rowOff>
    </xdr:from>
    <xdr:ext cx="469744" cy="259045"/>
    <xdr:sp macro="" textlink="">
      <xdr:nvSpPr>
        <xdr:cNvPr id="793" name="テキスト ボックス 792"/>
        <xdr:cNvSpPr txBox="1"/>
      </xdr:nvSpPr>
      <xdr:spPr>
        <a:xfrm>
          <a:off x="18421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146431</xdr:rowOff>
    </xdr:from>
    <xdr:to>
      <xdr:col>32</xdr:col>
      <xdr:colOff>238125</xdr:colOff>
      <xdr:row>59</xdr:row>
      <xdr:rowOff>76581</xdr:rowOff>
    </xdr:to>
    <xdr:sp macro="" textlink="">
      <xdr:nvSpPr>
        <xdr:cNvPr id="799" name="円/楕円 798"/>
        <xdr:cNvSpPr/>
      </xdr:nvSpPr>
      <xdr:spPr>
        <a:xfrm>
          <a:off x="22110700" y="1009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61358</xdr:rowOff>
    </xdr:from>
    <xdr:ext cx="378565" cy="259045"/>
    <xdr:sp macro="" textlink="">
      <xdr:nvSpPr>
        <xdr:cNvPr id="800" name="貸付金該当値テキスト"/>
        <xdr:cNvSpPr txBox="1"/>
      </xdr:nvSpPr>
      <xdr:spPr>
        <a:xfrm>
          <a:off x="22212300" y="10005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146545</xdr:rowOff>
    </xdr:from>
    <xdr:to>
      <xdr:col>31</xdr:col>
      <xdr:colOff>85725</xdr:colOff>
      <xdr:row>59</xdr:row>
      <xdr:rowOff>76695</xdr:rowOff>
    </xdr:to>
    <xdr:sp macro="" textlink="">
      <xdr:nvSpPr>
        <xdr:cNvPr id="801" name="円/楕円 800"/>
        <xdr:cNvSpPr/>
      </xdr:nvSpPr>
      <xdr:spPr>
        <a:xfrm>
          <a:off x="21272500" y="1009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67822</xdr:rowOff>
    </xdr:from>
    <xdr:ext cx="378565" cy="259045"/>
    <xdr:sp macro="" textlink="">
      <xdr:nvSpPr>
        <xdr:cNvPr id="802" name="テキスト ボックス 801"/>
        <xdr:cNvSpPr txBox="1"/>
      </xdr:nvSpPr>
      <xdr:spPr>
        <a:xfrm>
          <a:off x="21134017" y="10183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142087</xdr:rowOff>
    </xdr:from>
    <xdr:to>
      <xdr:col>29</xdr:col>
      <xdr:colOff>568325</xdr:colOff>
      <xdr:row>59</xdr:row>
      <xdr:rowOff>72237</xdr:rowOff>
    </xdr:to>
    <xdr:sp macro="" textlink="">
      <xdr:nvSpPr>
        <xdr:cNvPr id="803" name="円/楕円 802"/>
        <xdr:cNvSpPr/>
      </xdr:nvSpPr>
      <xdr:spPr>
        <a:xfrm>
          <a:off x="20383500" y="1008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63364</xdr:rowOff>
    </xdr:from>
    <xdr:ext cx="378565" cy="259045"/>
    <xdr:sp macro="" textlink="">
      <xdr:nvSpPr>
        <xdr:cNvPr id="804" name="テキスト ボックス 803"/>
        <xdr:cNvSpPr txBox="1"/>
      </xdr:nvSpPr>
      <xdr:spPr>
        <a:xfrm>
          <a:off x="20245017" y="10178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137706</xdr:rowOff>
    </xdr:from>
    <xdr:to>
      <xdr:col>28</xdr:col>
      <xdr:colOff>365125</xdr:colOff>
      <xdr:row>59</xdr:row>
      <xdr:rowOff>67856</xdr:rowOff>
    </xdr:to>
    <xdr:sp macro="" textlink="">
      <xdr:nvSpPr>
        <xdr:cNvPr id="805" name="円/楕円 804"/>
        <xdr:cNvSpPr/>
      </xdr:nvSpPr>
      <xdr:spPr>
        <a:xfrm>
          <a:off x="19494500" y="1008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58983</xdr:rowOff>
    </xdr:from>
    <xdr:ext cx="378565" cy="259045"/>
    <xdr:sp macro="" textlink="">
      <xdr:nvSpPr>
        <xdr:cNvPr id="806" name="テキスト ボックス 805"/>
        <xdr:cNvSpPr txBox="1"/>
      </xdr:nvSpPr>
      <xdr:spPr>
        <a:xfrm>
          <a:off x="19356017" y="10174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134353</xdr:rowOff>
    </xdr:from>
    <xdr:to>
      <xdr:col>27</xdr:col>
      <xdr:colOff>161925</xdr:colOff>
      <xdr:row>59</xdr:row>
      <xdr:rowOff>64503</xdr:rowOff>
    </xdr:to>
    <xdr:sp macro="" textlink="">
      <xdr:nvSpPr>
        <xdr:cNvPr id="807" name="円/楕円 806"/>
        <xdr:cNvSpPr/>
      </xdr:nvSpPr>
      <xdr:spPr>
        <a:xfrm>
          <a:off x="18605500" y="1007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55630</xdr:rowOff>
    </xdr:from>
    <xdr:ext cx="378565" cy="259045"/>
    <xdr:sp macro="" textlink="">
      <xdr:nvSpPr>
        <xdr:cNvPr id="808" name="テキスト ボックス 807"/>
        <xdr:cNvSpPr txBox="1"/>
      </xdr:nvSpPr>
      <xdr:spPr>
        <a:xfrm>
          <a:off x="18467017" y="1017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48,283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1" name="テキスト ボックス 82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3" name="直線コネクタ 832"/>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4"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5" name="直線コネクタ 834"/>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6"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7" name="直線コネクタ 836"/>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106991</xdr:rowOff>
    </xdr:from>
    <xdr:to>
      <xdr:col>32</xdr:col>
      <xdr:colOff>187325</xdr:colOff>
      <xdr:row>75</xdr:row>
      <xdr:rowOff>125279</xdr:rowOff>
    </xdr:to>
    <xdr:cxnSp macro="">
      <xdr:nvCxnSpPr>
        <xdr:cNvPr id="838" name="直線コネクタ 837"/>
        <xdr:cNvCxnSpPr/>
      </xdr:nvCxnSpPr>
      <xdr:spPr>
        <a:xfrm>
          <a:off x="21323300" y="12965741"/>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73156</xdr:rowOff>
    </xdr:from>
    <xdr:ext cx="534377" cy="259045"/>
    <xdr:sp macro="" textlink="">
      <xdr:nvSpPr>
        <xdr:cNvPr id="839" name="繰出金平均値テキスト"/>
        <xdr:cNvSpPr txBox="1"/>
      </xdr:nvSpPr>
      <xdr:spPr>
        <a:xfrm>
          <a:off x="22212300" y="1293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0" name="フローチャート : 判断 839"/>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105696</xdr:rowOff>
    </xdr:from>
    <xdr:to>
      <xdr:col>31</xdr:col>
      <xdr:colOff>34925</xdr:colOff>
      <xdr:row>75</xdr:row>
      <xdr:rowOff>106991</xdr:rowOff>
    </xdr:to>
    <xdr:cxnSp macro="">
      <xdr:nvCxnSpPr>
        <xdr:cNvPr id="841" name="直線コネクタ 840"/>
        <xdr:cNvCxnSpPr/>
      </xdr:nvCxnSpPr>
      <xdr:spPr>
        <a:xfrm>
          <a:off x="20434300" y="12964446"/>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2" name="フローチャート : 判断 841"/>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15721</xdr:rowOff>
    </xdr:from>
    <xdr:ext cx="534377" cy="259045"/>
    <xdr:sp macro="" textlink="">
      <xdr:nvSpPr>
        <xdr:cNvPr id="843" name="テキスト ボックス 842"/>
        <xdr:cNvSpPr txBox="1"/>
      </xdr:nvSpPr>
      <xdr:spPr>
        <a:xfrm>
          <a:off x="21056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64129</xdr:rowOff>
    </xdr:from>
    <xdr:to>
      <xdr:col>29</xdr:col>
      <xdr:colOff>517525</xdr:colOff>
      <xdr:row>75</xdr:row>
      <xdr:rowOff>105696</xdr:rowOff>
    </xdr:to>
    <xdr:cxnSp macro="">
      <xdr:nvCxnSpPr>
        <xdr:cNvPr id="844" name="直線コネクタ 843"/>
        <xdr:cNvCxnSpPr/>
      </xdr:nvCxnSpPr>
      <xdr:spPr>
        <a:xfrm>
          <a:off x="19545300" y="12922879"/>
          <a:ext cx="889000" cy="4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5" name="フローチャート : 判断 844"/>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46" name="テキスト ボックス 845"/>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64129</xdr:rowOff>
    </xdr:from>
    <xdr:to>
      <xdr:col>28</xdr:col>
      <xdr:colOff>314325</xdr:colOff>
      <xdr:row>75</xdr:row>
      <xdr:rowOff>90760</xdr:rowOff>
    </xdr:to>
    <xdr:cxnSp macro="">
      <xdr:nvCxnSpPr>
        <xdr:cNvPr id="847" name="直線コネクタ 846"/>
        <xdr:cNvCxnSpPr/>
      </xdr:nvCxnSpPr>
      <xdr:spPr>
        <a:xfrm flipV="1">
          <a:off x="18656300" y="12922879"/>
          <a:ext cx="889000" cy="2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48" name="フローチャート : 判断 847"/>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49" name="テキスト ボックス 848"/>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0" name="フローチャート : 判断 849"/>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30599</xdr:rowOff>
    </xdr:from>
    <xdr:ext cx="534377" cy="259045"/>
    <xdr:sp macro="" textlink="">
      <xdr:nvSpPr>
        <xdr:cNvPr id="851" name="テキスト ボックス 850"/>
        <xdr:cNvSpPr txBox="1"/>
      </xdr:nvSpPr>
      <xdr:spPr>
        <a:xfrm>
          <a:off x="18389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74479</xdr:rowOff>
    </xdr:from>
    <xdr:to>
      <xdr:col>32</xdr:col>
      <xdr:colOff>238125</xdr:colOff>
      <xdr:row>76</xdr:row>
      <xdr:rowOff>4629</xdr:rowOff>
    </xdr:to>
    <xdr:sp macro="" textlink="">
      <xdr:nvSpPr>
        <xdr:cNvPr id="857" name="円/楕円 856"/>
        <xdr:cNvSpPr/>
      </xdr:nvSpPr>
      <xdr:spPr>
        <a:xfrm>
          <a:off x="22110700" y="1293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97356</xdr:rowOff>
    </xdr:from>
    <xdr:ext cx="534377" cy="259045"/>
    <xdr:sp macro="" textlink="">
      <xdr:nvSpPr>
        <xdr:cNvPr id="858" name="繰出金該当値テキスト"/>
        <xdr:cNvSpPr txBox="1"/>
      </xdr:nvSpPr>
      <xdr:spPr>
        <a:xfrm>
          <a:off x="22212300" y="1278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51,757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56191</xdr:rowOff>
    </xdr:from>
    <xdr:to>
      <xdr:col>31</xdr:col>
      <xdr:colOff>85725</xdr:colOff>
      <xdr:row>75</xdr:row>
      <xdr:rowOff>157792</xdr:rowOff>
    </xdr:to>
    <xdr:sp macro="" textlink="">
      <xdr:nvSpPr>
        <xdr:cNvPr id="859" name="円/楕円 858"/>
        <xdr:cNvSpPr/>
      </xdr:nvSpPr>
      <xdr:spPr>
        <a:xfrm>
          <a:off x="21272500" y="129149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2868</xdr:rowOff>
    </xdr:from>
    <xdr:ext cx="534377" cy="259045"/>
    <xdr:sp macro="" textlink="">
      <xdr:nvSpPr>
        <xdr:cNvPr id="860" name="テキスト ボックス 859"/>
        <xdr:cNvSpPr txBox="1"/>
      </xdr:nvSpPr>
      <xdr:spPr>
        <a:xfrm>
          <a:off x="21056111" y="126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52,717</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54896</xdr:rowOff>
    </xdr:from>
    <xdr:to>
      <xdr:col>29</xdr:col>
      <xdr:colOff>568325</xdr:colOff>
      <xdr:row>75</xdr:row>
      <xdr:rowOff>156496</xdr:rowOff>
    </xdr:to>
    <xdr:sp macro="" textlink="">
      <xdr:nvSpPr>
        <xdr:cNvPr id="861" name="円/楕円 860"/>
        <xdr:cNvSpPr/>
      </xdr:nvSpPr>
      <xdr:spPr>
        <a:xfrm>
          <a:off x="20383500" y="1291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1573</xdr:rowOff>
    </xdr:from>
    <xdr:ext cx="534377" cy="259045"/>
    <xdr:sp macro="" textlink="">
      <xdr:nvSpPr>
        <xdr:cNvPr id="862" name="テキスト ボックス 861"/>
        <xdr:cNvSpPr txBox="1"/>
      </xdr:nvSpPr>
      <xdr:spPr>
        <a:xfrm>
          <a:off x="20167111" y="1268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52,785</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13329</xdr:rowOff>
    </xdr:from>
    <xdr:to>
      <xdr:col>28</xdr:col>
      <xdr:colOff>365125</xdr:colOff>
      <xdr:row>75</xdr:row>
      <xdr:rowOff>114929</xdr:rowOff>
    </xdr:to>
    <xdr:sp macro="" textlink="">
      <xdr:nvSpPr>
        <xdr:cNvPr id="863" name="円/楕円 862"/>
        <xdr:cNvSpPr/>
      </xdr:nvSpPr>
      <xdr:spPr>
        <a:xfrm>
          <a:off x="19494500" y="1287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131456</xdr:rowOff>
    </xdr:from>
    <xdr:ext cx="534377" cy="259045"/>
    <xdr:sp macro="" textlink="">
      <xdr:nvSpPr>
        <xdr:cNvPr id="864" name="テキスト ボックス 863"/>
        <xdr:cNvSpPr txBox="1"/>
      </xdr:nvSpPr>
      <xdr:spPr>
        <a:xfrm>
          <a:off x="19278111" y="1264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54,967</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39960</xdr:rowOff>
    </xdr:from>
    <xdr:to>
      <xdr:col>27</xdr:col>
      <xdr:colOff>161925</xdr:colOff>
      <xdr:row>75</xdr:row>
      <xdr:rowOff>141560</xdr:rowOff>
    </xdr:to>
    <xdr:sp macro="" textlink="">
      <xdr:nvSpPr>
        <xdr:cNvPr id="865" name="円/楕円 864"/>
        <xdr:cNvSpPr/>
      </xdr:nvSpPr>
      <xdr:spPr>
        <a:xfrm>
          <a:off x="18605500" y="128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158087</xdr:rowOff>
    </xdr:from>
    <xdr:ext cx="534377" cy="259045"/>
    <xdr:sp macro="" textlink="">
      <xdr:nvSpPr>
        <xdr:cNvPr id="866" name="テキスト ボックス 865"/>
        <xdr:cNvSpPr txBox="1"/>
      </xdr:nvSpPr>
      <xdr:spPr>
        <a:xfrm>
          <a:off x="18389111" y="1267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53,569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人件費については全国平均を大きく上回る水準で推移している。これは、平成</a:t>
          </a:r>
          <a:r>
            <a:rPr kumimoji="1" lang="en-US" altLang="ja-JP" sz="1300">
              <a:latin typeface="ＭＳ Ｐゴシック"/>
            </a:rPr>
            <a:t>17</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日に市町村合併を行ったことにより、職員数が増となったことが要因の一つとなっている。本年度は退職者数が若干であるが減少し、前年度に比べ</a:t>
          </a:r>
          <a:r>
            <a:rPr kumimoji="1" lang="en-US" altLang="ja-JP" sz="1300">
              <a:latin typeface="ＭＳ Ｐゴシック"/>
            </a:rPr>
            <a:t>511,788</a:t>
          </a:r>
          <a:r>
            <a:rPr kumimoji="1" lang="ja-JP" altLang="en-US" sz="1300">
              <a:latin typeface="ＭＳ Ｐゴシック"/>
            </a:rPr>
            <a:t>千円の減額となっているが、依然として類似団体平均と比較しても大きく上回っている。今後は、「中津市行政サービス高度化プラン」（平成</a:t>
          </a:r>
          <a:r>
            <a:rPr kumimoji="1" lang="en-US" altLang="ja-JP" sz="1300">
              <a:latin typeface="ＭＳ Ｐゴシック"/>
            </a:rPr>
            <a:t>29</a:t>
          </a:r>
          <a:r>
            <a:rPr kumimoji="1" lang="ja-JP" altLang="en-US" sz="1300">
              <a:latin typeface="ＭＳ Ｐゴシック"/>
            </a:rPr>
            <a:t>年度～平成</a:t>
          </a:r>
          <a:r>
            <a:rPr kumimoji="1" lang="en-US" altLang="ja-JP" sz="1300">
              <a:latin typeface="ＭＳ Ｐゴシック"/>
            </a:rPr>
            <a:t>33</a:t>
          </a:r>
          <a:r>
            <a:rPr kumimoji="1" lang="ja-JP" altLang="en-US" sz="1300">
              <a:latin typeface="ＭＳ Ｐゴシック"/>
            </a:rPr>
            <a:t>年度）に基づき、職員数の適正化を図り人件費の削減に努める。</a:t>
          </a:r>
          <a:endParaRPr kumimoji="1" lang="en-US" altLang="ja-JP" sz="1300">
            <a:latin typeface="ＭＳ Ｐゴシック"/>
          </a:endParaRPr>
        </a:p>
        <a:p>
          <a:r>
            <a:rPr kumimoji="1" lang="ja-JP" altLang="en-US" sz="1300">
              <a:latin typeface="ＭＳ Ｐゴシック"/>
            </a:rPr>
            <a:t>扶助費については、毎年増加している児童福祉費及び障害福祉費の影響により、全国平均を大きく上回っている。今後も同事業費の増加が見込まれるため、さらなる財政基盤の確立に努める。</a:t>
          </a:r>
        </a:p>
        <a:p>
          <a:r>
            <a:rPr kumimoji="1" lang="ja-JP" altLang="en-US" sz="1300">
              <a:latin typeface="ＭＳ Ｐゴシック"/>
            </a:rPr>
            <a:t>公債費については、合併特例事業における償還額の増加及び平成</a:t>
          </a:r>
          <a:r>
            <a:rPr kumimoji="1" lang="en-US" altLang="ja-JP" sz="1300">
              <a:latin typeface="ＭＳ Ｐゴシック"/>
            </a:rPr>
            <a:t>23</a:t>
          </a:r>
          <a:r>
            <a:rPr kumimoji="1" lang="ja-JP" altLang="en-US" sz="1300">
              <a:latin typeface="ＭＳ Ｐゴシック"/>
            </a:rPr>
            <a:t>年度に発行した住民参加型市場公募債の満期一括償還（</a:t>
          </a:r>
          <a:r>
            <a:rPr kumimoji="1" lang="en-US" altLang="ja-JP" sz="1300">
              <a:latin typeface="ＭＳ Ｐゴシック"/>
            </a:rPr>
            <a:t>400,000</a:t>
          </a:r>
          <a:r>
            <a:rPr kumimoji="1" lang="ja-JP" altLang="en-US" sz="1300">
              <a:latin typeface="ＭＳ Ｐゴシック"/>
            </a:rPr>
            <a:t>千円）により全国平均及び類似団体平均を上回っている。今後は公債費の減少を見込んでいるが、「中津市公共施設管理プラン」に基づき、地方債発行を伴う普通建設事業を抑制し、プライマリーバランスに留意した、公債費の適正管理に努める。</a:t>
          </a: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大分県中津市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84,864
83,986
491.53
42,146,787
40,508,004
1,310,249
23,727,081
43,812,038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31.2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18085</xdr:rowOff>
    </xdr:from>
    <xdr:to>
      <xdr:col>6</xdr:col>
      <xdr:colOff>511175</xdr:colOff>
      <xdr:row>35</xdr:row>
      <xdr:rowOff>33630</xdr:rowOff>
    </xdr:to>
    <xdr:cxnSp macro="">
      <xdr:nvCxnSpPr>
        <xdr:cNvPr id="59" name="直線コネクタ 58"/>
        <xdr:cNvCxnSpPr/>
      </xdr:nvCxnSpPr>
      <xdr:spPr>
        <a:xfrm>
          <a:off x="3797300" y="5847385"/>
          <a:ext cx="838200" cy="18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109034</xdr:rowOff>
    </xdr:from>
    <xdr:ext cx="469744" cy="259045"/>
    <xdr:sp macro="" textlink="">
      <xdr:nvSpPr>
        <xdr:cNvPr id="60" name="議会費平均値テキスト"/>
        <xdr:cNvSpPr txBox="1"/>
      </xdr:nvSpPr>
      <xdr:spPr>
        <a:xfrm>
          <a:off x="4686300" y="5766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18085</xdr:rowOff>
    </xdr:from>
    <xdr:to>
      <xdr:col>5</xdr:col>
      <xdr:colOff>358775</xdr:colOff>
      <xdr:row>34</xdr:row>
      <xdr:rowOff>30886</xdr:rowOff>
    </xdr:to>
    <xdr:cxnSp macro="">
      <xdr:nvCxnSpPr>
        <xdr:cNvPr id="62" name="直線コネクタ 61"/>
        <xdr:cNvCxnSpPr/>
      </xdr:nvCxnSpPr>
      <xdr:spPr>
        <a:xfrm flipV="1">
          <a:off x="2908300" y="5847385"/>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63297</xdr:rowOff>
    </xdr:from>
    <xdr:to>
      <xdr:col>5</xdr:col>
      <xdr:colOff>409575</xdr:colOff>
      <xdr:row>34</xdr:row>
      <xdr:rowOff>164897</xdr:rowOff>
    </xdr:to>
    <xdr:sp macro="" textlink="">
      <xdr:nvSpPr>
        <xdr:cNvPr id="63" name="フローチャート : 判断 62"/>
        <xdr:cNvSpPr/>
      </xdr:nvSpPr>
      <xdr:spPr>
        <a:xfrm>
          <a:off x="3746500" y="5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156024</xdr:rowOff>
    </xdr:from>
    <xdr:ext cx="469744" cy="259045"/>
    <xdr:sp macro="" textlink="">
      <xdr:nvSpPr>
        <xdr:cNvPr id="64" name="テキスト ボックス 63"/>
        <xdr:cNvSpPr txBox="1"/>
      </xdr:nvSpPr>
      <xdr:spPr>
        <a:xfrm>
          <a:off x="3562427" y="598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30886</xdr:rowOff>
    </xdr:from>
    <xdr:to>
      <xdr:col>4</xdr:col>
      <xdr:colOff>155575</xdr:colOff>
      <xdr:row>34</xdr:row>
      <xdr:rowOff>80264</xdr:rowOff>
    </xdr:to>
    <xdr:cxnSp macro="">
      <xdr:nvCxnSpPr>
        <xdr:cNvPr id="65" name="直線コネクタ 64"/>
        <xdr:cNvCxnSpPr/>
      </xdr:nvCxnSpPr>
      <xdr:spPr>
        <a:xfrm flipV="1">
          <a:off x="2019300" y="5860186"/>
          <a:ext cx="8890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80264</xdr:rowOff>
    </xdr:from>
    <xdr:to>
      <xdr:col>2</xdr:col>
      <xdr:colOff>638175</xdr:colOff>
      <xdr:row>34</xdr:row>
      <xdr:rowOff>84379</xdr:rowOff>
    </xdr:to>
    <xdr:cxnSp macro="">
      <xdr:nvCxnSpPr>
        <xdr:cNvPr id="68" name="直線コネクタ 67"/>
        <xdr:cNvCxnSpPr/>
      </xdr:nvCxnSpPr>
      <xdr:spPr>
        <a:xfrm flipV="1">
          <a:off x="1130300" y="5909564"/>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154280</xdr:rowOff>
    </xdr:from>
    <xdr:to>
      <xdr:col>6</xdr:col>
      <xdr:colOff>561975</xdr:colOff>
      <xdr:row>35</xdr:row>
      <xdr:rowOff>84430</xdr:rowOff>
    </xdr:to>
    <xdr:sp macro="" textlink="">
      <xdr:nvSpPr>
        <xdr:cNvPr id="78" name="円/楕円 77"/>
        <xdr:cNvSpPr/>
      </xdr:nvSpPr>
      <xdr:spPr>
        <a:xfrm>
          <a:off x="4584700" y="59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132707</xdr:rowOff>
    </xdr:from>
    <xdr:ext cx="469744" cy="259045"/>
    <xdr:sp macro="" textlink="">
      <xdr:nvSpPr>
        <xdr:cNvPr id="79" name="議会費該当値テキスト"/>
        <xdr:cNvSpPr txBox="1"/>
      </xdr:nvSpPr>
      <xdr:spPr>
        <a:xfrm>
          <a:off x="4686300" y="59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138735</xdr:rowOff>
    </xdr:from>
    <xdr:to>
      <xdr:col>5</xdr:col>
      <xdr:colOff>409575</xdr:colOff>
      <xdr:row>34</xdr:row>
      <xdr:rowOff>68885</xdr:rowOff>
    </xdr:to>
    <xdr:sp macro="" textlink="">
      <xdr:nvSpPr>
        <xdr:cNvPr id="80" name="円/楕円 79"/>
        <xdr:cNvSpPr/>
      </xdr:nvSpPr>
      <xdr:spPr>
        <a:xfrm>
          <a:off x="3746500" y="579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85412</xdr:rowOff>
    </xdr:from>
    <xdr:ext cx="469744" cy="259045"/>
    <xdr:sp macro="" textlink="">
      <xdr:nvSpPr>
        <xdr:cNvPr id="81" name="テキスト ボックス 80"/>
        <xdr:cNvSpPr txBox="1"/>
      </xdr:nvSpPr>
      <xdr:spPr>
        <a:xfrm>
          <a:off x="3562427" y="557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3,766</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151536</xdr:rowOff>
    </xdr:from>
    <xdr:to>
      <xdr:col>4</xdr:col>
      <xdr:colOff>206375</xdr:colOff>
      <xdr:row>34</xdr:row>
      <xdr:rowOff>81686</xdr:rowOff>
    </xdr:to>
    <xdr:sp macro="" textlink="">
      <xdr:nvSpPr>
        <xdr:cNvPr id="82" name="円/楕円 81"/>
        <xdr:cNvSpPr/>
      </xdr:nvSpPr>
      <xdr:spPr>
        <a:xfrm>
          <a:off x="2857500" y="58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98213</xdr:rowOff>
    </xdr:from>
    <xdr:ext cx="469744" cy="259045"/>
    <xdr:sp macro="" textlink="">
      <xdr:nvSpPr>
        <xdr:cNvPr id="83" name="テキスト ボックス 82"/>
        <xdr:cNvSpPr txBox="1"/>
      </xdr:nvSpPr>
      <xdr:spPr>
        <a:xfrm>
          <a:off x="2673427" y="558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29464</xdr:rowOff>
    </xdr:from>
    <xdr:to>
      <xdr:col>3</xdr:col>
      <xdr:colOff>3175</xdr:colOff>
      <xdr:row>34</xdr:row>
      <xdr:rowOff>131064</xdr:rowOff>
    </xdr:to>
    <xdr:sp macro="" textlink="">
      <xdr:nvSpPr>
        <xdr:cNvPr id="84" name="円/楕円 83"/>
        <xdr:cNvSpPr/>
      </xdr:nvSpPr>
      <xdr:spPr>
        <a:xfrm>
          <a:off x="1968500" y="585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147591</xdr:rowOff>
    </xdr:from>
    <xdr:ext cx="469744" cy="259045"/>
    <xdr:sp macro="" textlink="">
      <xdr:nvSpPr>
        <xdr:cNvPr id="85" name="テキスト ボックス 84"/>
        <xdr:cNvSpPr txBox="1"/>
      </xdr:nvSpPr>
      <xdr:spPr>
        <a:xfrm>
          <a:off x="1784427" y="563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33579</xdr:rowOff>
    </xdr:from>
    <xdr:to>
      <xdr:col>1</xdr:col>
      <xdr:colOff>485775</xdr:colOff>
      <xdr:row>34</xdr:row>
      <xdr:rowOff>135179</xdr:rowOff>
    </xdr:to>
    <xdr:sp macro="" textlink="">
      <xdr:nvSpPr>
        <xdr:cNvPr id="86" name="円/楕円 85"/>
        <xdr:cNvSpPr/>
      </xdr:nvSpPr>
      <xdr:spPr>
        <a:xfrm>
          <a:off x="1079500" y="586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126306</xdr:rowOff>
    </xdr:from>
    <xdr:ext cx="469744" cy="259045"/>
    <xdr:sp macro="" textlink="">
      <xdr:nvSpPr>
        <xdr:cNvPr id="87" name="テキスト ボックス 86"/>
        <xdr:cNvSpPr txBox="1"/>
      </xdr:nvSpPr>
      <xdr:spPr>
        <a:xfrm>
          <a:off x="895427" y="5955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163863</xdr:rowOff>
    </xdr:from>
    <xdr:to>
      <xdr:col>6</xdr:col>
      <xdr:colOff>511175</xdr:colOff>
      <xdr:row>57</xdr:row>
      <xdr:rowOff>13467</xdr:rowOff>
    </xdr:to>
    <xdr:cxnSp macro="">
      <xdr:nvCxnSpPr>
        <xdr:cNvPr id="116" name="直線コネクタ 115"/>
        <xdr:cNvCxnSpPr/>
      </xdr:nvCxnSpPr>
      <xdr:spPr>
        <a:xfrm>
          <a:off x="3797300" y="9765063"/>
          <a:ext cx="838200" cy="2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16603</xdr:rowOff>
    </xdr:from>
    <xdr:ext cx="534377" cy="259045"/>
    <xdr:sp macro="" textlink="">
      <xdr:nvSpPr>
        <xdr:cNvPr id="117" name="総務費平均値テキスト"/>
        <xdr:cNvSpPr txBox="1"/>
      </xdr:nvSpPr>
      <xdr:spPr>
        <a:xfrm>
          <a:off x="4686300" y="94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151336</xdr:rowOff>
    </xdr:from>
    <xdr:to>
      <xdr:col>5</xdr:col>
      <xdr:colOff>358775</xdr:colOff>
      <xdr:row>56</xdr:row>
      <xdr:rowOff>163863</xdr:rowOff>
    </xdr:to>
    <xdr:cxnSp macro="">
      <xdr:nvCxnSpPr>
        <xdr:cNvPr id="119" name="直線コネクタ 118"/>
        <xdr:cNvCxnSpPr/>
      </xdr:nvCxnSpPr>
      <xdr:spPr>
        <a:xfrm>
          <a:off x="2908300" y="9752536"/>
          <a:ext cx="889000" cy="1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94958</xdr:rowOff>
    </xdr:from>
    <xdr:to>
      <xdr:col>5</xdr:col>
      <xdr:colOff>409575</xdr:colOff>
      <xdr:row>57</xdr:row>
      <xdr:rowOff>25108</xdr:rowOff>
    </xdr:to>
    <xdr:sp macro="" textlink="">
      <xdr:nvSpPr>
        <xdr:cNvPr id="120" name="フローチャート : 判断 119"/>
        <xdr:cNvSpPr/>
      </xdr:nvSpPr>
      <xdr:spPr>
        <a:xfrm>
          <a:off x="3746500" y="969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41635</xdr:rowOff>
    </xdr:from>
    <xdr:ext cx="534377" cy="259045"/>
    <xdr:sp macro="" textlink="">
      <xdr:nvSpPr>
        <xdr:cNvPr id="121" name="テキスト ボックス 120"/>
        <xdr:cNvSpPr txBox="1"/>
      </xdr:nvSpPr>
      <xdr:spPr>
        <a:xfrm>
          <a:off x="3530111" y="947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151336</xdr:rowOff>
    </xdr:from>
    <xdr:to>
      <xdr:col>4</xdr:col>
      <xdr:colOff>155575</xdr:colOff>
      <xdr:row>56</xdr:row>
      <xdr:rowOff>169914</xdr:rowOff>
    </xdr:to>
    <xdr:cxnSp macro="">
      <xdr:nvCxnSpPr>
        <xdr:cNvPr id="122" name="直線コネクタ 121"/>
        <xdr:cNvCxnSpPr/>
      </xdr:nvCxnSpPr>
      <xdr:spPr>
        <a:xfrm flipV="1">
          <a:off x="2019300" y="9752536"/>
          <a:ext cx="889000" cy="1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169914</xdr:rowOff>
    </xdr:from>
    <xdr:to>
      <xdr:col>2</xdr:col>
      <xdr:colOff>638175</xdr:colOff>
      <xdr:row>57</xdr:row>
      <xdr:rowOff>26642</xdr:rowOff>
    </xdr:to>
    <xdr:cxnSp macro="">
      <xdr:nvCxnSpPr>
        <xdr:cNvPr id="125" name="直線コネクタ 124"/>
        <xdr:cNvCxnSpPr/>
      </xdr:nvCxnSpPr>
      <xdr:spPr>
        <a:xfrm flipV="1">
          <a:off x="1130300" y="9771114"/>
          <a:ext cx="889000" cy="2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134117</xdr:rowOff>
    </xdr:from>
    <xdr:to>
      <xdr:col>6</xdr:col>
      <xdr:colOff>561975</xdr:colOff>
      <xdr:row>57</xdr:row>
      <xdr:rowOff>64267</xdr:rowOff>
    </xdr:to>
    <xdr:sp macro="" textlink="">
      <xdr:nvSpPr>
        <xdr:cNvPr id="135" name="円/楕円 134"/>
        <xdr:cNvSpPr/>
      </xdr:nvSpPr>
      <xdr:spPr>
        <a:xfrm>
          <a:off x="4584700" y="973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112544</xdr:rowOff>
    </xdr:from>
    <xdr:ext cx="534377" cy="259045"/>
    <xdr:sp macro="" textlink="">
      <xdr:nvSpPr>
        <xdr:cNvPr id="136" name="総務費該当値テキスト"/>
        <xdr:cNvSpPr txBox="1"/>
      </xdr:nvSpPr>
      <xdr:spPr>
        <a:xfrm>
          <a:off x="4686300" y="971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49,066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113063</xdr:rowOff>
    </xdr:from>
    <xdr:to>
      <xdr:col>5</xdr:col>
      <xdr:colOff>409575</xdr:colOff>
      <xdr:row>57</xdr:row>
      <xdr:rowOff>43213</xdr:rowOff>
    </xdr:to>
    <xdr:sp macro="" textlink="">
      <xdr:nvSpPr>
        <xdr:cNvPr id="137" name="円/楕円 136"/>
        <xdr:cNvSpPr/>
      </xdr:nvSpPr>
      <xdr:spPr>
        <a:xfrm>
          <a:off x="3746500" y="971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34340</xdr:rowOff>
    </xdr:from>
    <xdr:ext cx="534377" cy="259045"/>
    <xdr:sp macro="" textlink="">
      <xdr:nvSpPr>
        <xdr:cNvPr id="138" name="テキスト ボックス 137"/>
        <xdr:cNvSpPr txBox="1"/>
      </xdr:nvSpPr>
      <xdr:spPr>
        <a:xfrm>
          <a:off x="3530111" y="98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51,829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100536</xdr:rowOff>
    </xdr:from>
    <xdr:to>
      <xdr:col>4</xdr:col>
      <xdr:colOff>206375</xdr:colOff>
      <xdr:row>57</xdr:row>
      <xdr:rowOff>30686</xdr:rowOff>
    </xdr:to>
    <xdr:sp macro="" textlink="">
      <xdr:nvSpPr>
        <xdr:cNvPr id="139" name="円/楕円 138"/>
        <xdr:cNvSpPr/>
      </xdr:nvSpPr>
      <xdr:spPr>
        <a:xfrm>
          <a:off x="2857500" y="970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21813</xdr:rowOff>
    </xdr:from>
    <xdr:ext cx="534377" cy="259045"/>
    <xdr:sp macro="" textlink="">
      <xdr:nvSpPr>
        <xdr:cNvPr id="140" name="テキスト ボックス 139"/>
        <xdr:cNvSpPr txBox="1"/>
      </xdr:nvSpPr>
      <xdr:spPr>
        <a:xfrm>
          <a:off x="2641111" y="979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53,473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119114</xdr:rowOff>
    </xdr:from>
    <xdr:to>
      <xdr:col>3</xdr:col>
      <xdr:colOff>3175</xdr:colOff>
      <xdr:row>57</xdr:row>
      <xdr:rowOff>49264</xdr:rowOff>
    </xdr:to>
    <xdr:sp macro="" textlink="">
      <xdr:nvSpPr>
        <xdr:cNvPr id="141" name="円/楕円 140"/>
        <xdr:cNvSpPr/>
      </xdr:nvSpPr>
      <xdr:spPr>
        <a:xfrm>
          <a:off x="1968500" y="972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40391</xdr:rowOff>
    </xdr:from>
    <xdr:ext cx="534377" cy="259045"/>
    <xdr:sp macro="" textlink="">
      <xdr:nvSpPr>
        <xdr:cNvPr id="142" name="テキスト ボックス 141"/>
        <xdr:cNvSpPr txBox="1"/>
      </xdr:nvSpPr>
      <xdr:spPr>
        <a:xfrm>
          <a:off x="1752111" y="981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51,035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147292</xdr:rowOff>
    </xdr:from>
    <xdr:to>
      <xdr:col>1</xdr:col>
      <xdr:colOff>485775</xdr:colOff>
      <xdr:row>57</xdr:row>
      <xdr:rowOff>77442</xdr:rowOff>
    </xdr:to>
    <xdr:sp macro="" textlink="">
      <xdr:nvSpPr>
        <xdr:cNvPr id="143" name="円/楕円 142"/>
        <xdr:cNvSpPr/>
      </xdr:nvSpPr>
      <xdr:spPr>
        <a:xfrm>
          <a:off x="1079500" y="974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68569</xdr:rowOff>
    </xdr:from>
    <xdr:ext cx="534377" cy="259045"/>
    <xdr:sp macro="" textlink="">
      <xdr:nvSpPr>
        <xdr:cNvPr id="144" name="テキスト ボックス 143"/>
        <xdr:cNvSpPr txBox="1"/>
      </xdr:nvSpPr>
      <xdr:spPr>
        <a:xfrm>
          <a:off x="863111" y="984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171,364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42723</xdr:rowOff>
    </xdr:from>
    <xdr:to>
      <xdr:col>6</xdr:col>
      <xdr:colOff>511175</xdr:colOff>
      <xdr:row>75</xdr:row>
      <xdr:rowOff>10757</xdr:rowOff>
    </xdr:to>
    <xdr:cxnSp macro="">
      <xdr:nvCxnSpPr>
        <xdr:cNvPr id="174" name="直線コネクタ 173"/>
        <xdr:cNvCxnSpPr/>
      </xdr:nvCxnSpPr>
      <xdr:spPr>
        <a:xfrm flipV="1">
          <a:off x="3797300" y="12730023"/>
          <a:ext cx="838200" cy="13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133278</xdr:rowOff>
    </xdr:from>
    <xdr:ext cx="599010" cy="259045"/>
    <xdr:sp macro="" textlink="">
      <xdr:nvSpPr>
        <xdr:cNvPr id="175" name="民生費平均値テキスト"/>
        <xdr:cNvSpPr txBox="1"/>
      </xdr:nvSpPr>
      <xdr:spPr>
        <a:xfrm>
          <a:off x="4686300" y="12992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10757</xdr:rowOff>
    </xdr:from>
    <xdr:to>
      <xdr:col>5</xdr:col>
      <xdr:colOff>358775</xdr:colOff>
      <xdr:row>75</xdr:row>
      <xdr:rowOff>135598</xdr:rowOff>
    </xdr:to>
    <xdr:cxnSp macro="">
      <xdr:nvCxnSpPr>
        <xdr:cNvPr id="177" name="直線コネクタ 176"/>
        <xdr:cNvCxnSpPr/>
      </xdr:nvCxnSpPr>
      <xdr:spPr>
        <a:xfrm flipV="1">
          <a:off x="2908300" y="12869507"/>
          <a:ext cx="889000" cy="12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32741</xdr:rowOff>
    </xdr:from>
    <xdr:to>
      <xdr:col>5</xdr:col>
      <xdr:colOff>409575</xdr:colOff>
      <xdr:row>78</xdr:row>
      <xdr:rowOff>134341</xdr:rowOff>
    </xdr:to>
    <xdr:sp macro="" textlink="">
      <xdr:nvSpPr>
        <xdr:cNvPr id="178" name="フローチャート : 判断 177"/>
        <xdr:cNvSpPr/>
      </xdr:nvSpPr>
      <xdr:spPr>
        <a:xfrm>
          <a:off x="3746500" y="1340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125468</xdr:rowOff>
    </xdr:from>
    <xdr:ext cx="599010" cy="259045"/>
    <xdr:sp macro="" textlink="">
      <xdr:nvSpPr>
        <xdr:cNvPr id="179" name="テキスト ボックス 178"/>
        <xdr:cNvSpPr txBox="1"/>
      </xdr:nvSpPr>
      <xdr:spPr>
        <a:xfrm>
          <a:off x="3497794" y="1349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135598</xdr:rowOff>
    </xdr:from>
    <xdr:to>
      <xdr:col>4</xdr:col>
      <xdr:colOff>155575</xdr:colOff>
      <xdr:row>76</xdr:row>
      <xdr:rowOff>116903</xdr:rowOff>
    </xdr:to>
    <xdr:cxnSp macro="">
      <xdr:nvCxnSpPr>
        <xdr:cNvPr id="180" name="直線コネクタ 179"/>
        <xdr:cNvCxnSpPr/>
      </xdr:nvCxnSpPr>
      <xdr:spPr>
        <a:xfrm flipV="1">
          <a:off x="2019300" y="12994348"/>
          <a:ext cx="889000" cy="15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28930</xdr:rowOff>
    </xdr:from>
    <xdr:to>
      <xdr:col>4</xdr:col>
      <xdr:colOff>206375</xdr:colOff>
      <xdr:row>77</xdr:row>
      <xdr:rowOff>130530</xdr:rowOff>
    </xdr:to>
    <xdr:sp macro="" textlink="">
      <xdr:nvSpPr>
        <xdr:cNvPr id="181" name="フローチャート : 判断 180"/>
        <xdr:cNvSpPr/>
      </xdr:nvSpPr>
      <xdr:spPr>
        <a:xfrm>
          <a:off x="2857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121657</xdr:rowOff>
    </xdr:from>
    <xdr:ext cx="599010" cy="259045"/>
    <xdr:sp macro="" textlink="">
      <xdr:nvSpPr>
        <xdr:cNvPr id="182" name="テキスト ボックス 181"/>
        <xdr:cNvSpPr txBox="1"/>
      </xdr:nvSpPr>
      <xdr:spPr>
        <a:xfrm>
          <a:off x="2608794"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116903</xdr:rowOff>
    </xdr:from>
    <xdr:to>
      <xdr:col>2</xdr:col>
      <xdr:colOff>638175</xdr:colOff>
      <xdr:row>76</xdr:row>
      <xdr:rowOff>145466</xdr:rowOff>
    </xdr:to>
    <xdr:cxnSp macro="">
      <xdr:nvCxnSpPr>
        <xdr:cNvPr id="183" name="直線コネクタ 182"/>
        <xdr:cNvCxnSpPr/>
      </xdr:nvCxnSpPr>
      <xdr:spPr>
        <a:xfrm flipV="1">
          <a:off x="1130300" y="13147103"/>
          <a:ext cx="889000" cy="2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112713</xdr:rowOff>
    </xdr:from>
    <xdr:to>
      <xdr:col>3</xdr:col>
      <xdr:colOff>3175</xdr:colOff>
      <xdr:row>78</xdr:row>
      <xdr:rowOff>42863</xdr:rowOff>
    </xdr:to>
    <xdr:sp macro="" textlink="">
      <xdr:nvSpPr>
        <xdr:cNvPr id="184" name="フローチャート : 判断 183"/>
        <xdr:cNvSpPr/>
      </xdr:nvSpPr>
      <xdr:spPr>
        <a:xfrm>
          <a:off x="1968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33990</xdr:rowOff>
    </xdr:from>
    <xdr:ext cx="599010" cy="259045"/>
    <xdr:sp macro="" textlink="">
      <xdr:nvSpPr>
        <xdr:cNvPr id="185" name="テキスト ボックス 184"/>
        <xdr:cNvSpPr txBox="1"/>
      </xdr:nvSpPr>
      <xdr:spPr>
        <a:xfrm>
          <a:off x="1719794"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11836</xdr:rowOff>
    </xdr:from>
    <xdr:to>
      <xdr:col>1</xdr:col>
      <xdr:colOff>485775</xdr:colOff>
      <xdr:row>78</xdr:row>
      <xdr:rowOff>113436</xdr:rowOff>
    </xdr:to>
    <xdr:sp macro="" textlink="">
      <xdr:nvSpPr>
        <xdr:cNvPr id="186" name="フローチャート : 判断 185"/>
        <xdr:cNvSpPr/>
      </xdr:nvSpPr>
      <xdr:spPr>
        <a:xfrm>
          <a:off x="1079500" y="133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104563</xdr:rowOff>
    </xdr:from>
    <xdr:ext cx="599010" cy="259045"/>
    <xdr:sp macro="" textlink="">
      <xdr:nvSpPr>
        <xdr:cNvPr id="187" name="テキスト ボックス 186"/>
        <xdr:cNvSpPr txBox="1"/>
      </xdr:nvSpPr>
      <xdr:spPr>
        <a:xfrm>
          <a:off x="830794" y="1347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163373</xdr:rowOff>
    </xdr:from>
    <xdr:to>
      <xdr:col>6</xdr:col>
      <xdr:colOff>561975</xdr:colOff>
      <xdr:row>74</xdr:row>
      <xdr:rowOff>93523</xdr:rowOff>
    </xdr:to>
    <xdr:sp macro="" textlink="">
      <xdr:nvSpPr>
        <xdr:cNvPr id="193" name="円/楕円 192"/>
        <xdr:cNvSpPr/>
      </xdr:nvSpPr>
      <xdr:spPr>
        <a:xfrm>
          <a:off x="4584700" y="1267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14800</xdr:rowOff>
    </xdr:from>
    <xdr:ext cx="599010" cy="259045"/>
    <xdr:sp macro="" textlink="">
      <xdr:nvSpPr>
        <xdr:cNvPr id="194" name="民生費該当値テキスト"/>
        <xdr:cNvSpPr txBox="1"/>
      </xdr:nvSpPr>
      <xdr:spPr>
        <a:xfrm>
          <a:off x="4686300" y="12530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187,636</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131407</xdr:rowOff>
    </xdr:from>
    <xdr:to>
      <xdr:col>5</xdr:col>
      <xdr:colOff>409575</xdr:colOff>
      <xdr:row>75</xdr:row>
      <xdr:rowOff>61557</xdr:rowOff>
    </xdr:to>
    <xdr:sp macro="" textlink="">
      <xdr:nvSpPr>
        <xdr:cNvPr id="195" name="円/楕円 194"/>
        <xdr:cNvSpPr/>
      </xdr:nvSpPr>
      <xdr:spPr>
        <a:xfrm>
          <a:off x="3746500" y="1281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78084</xdr:rowOff>
    </xdr:from>
    <xdr:ext cx="599010" cy="259045"/>
    <xdr:sp macro="" textlink="">
      <xdr:nvSpPr>
        <xdr:cNvPr id="196" name="テキスト ボックス 195"/>
        <xdr:cNvSpPr txBox="1"/>
      </xdr:nvSpPr>
      <xdr:spPr>
        <a:xfrm>
          <a:off x="3497794" y="12593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176,653</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84798</xdr:rowOff>
    </xdr:from>
    <xdr:to>
      <xdr:col>4</xdr:col>
      <xdr:colOff>206375</xdr:colOff>
      <xdr:row>76</xdr:row>
      <xdr:rowOff>14948</xdr:rowOff>
    </xdr:to>
    <xdr:sp macro="" textlink="">
      <xdr:nvSpPr>
        <xdr:cNvPr id="197" name="円/楕円 196"/>
        <xdr:cNvSpPr/>
      </xdr:nvSpPr>
      <xdr:spPr>
        <a:xfrm>
          <a:off x="2857500" y="1294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31475</xdr:rowOff>
    </xdr:from>
    <xdr:ext cx="599010" cy="259045"/>
    <xdr:sp macro="" textlink="">
      <xdr:nvSpPr>
        <xdr:cNvPr id="198" name="テキスト ボックス 197"/>
        <xdr:cNvSpPr txBox="1"/>
      </xdr:nvSpPr>
      <xdr:spPr>
        <a:xfrm>
          <a:off x="2608794" y="12718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166,823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66103</xdr:rowOff>
    </xdr:from>
    <xdr:to>
      <xdr:col>3</xdr:col>
      <xdr:colOff>3175</xdr:colOff>
      <xdr:row>76</xdr:row>
      <xdr:rowOff>167703</xdr:rowOff>
    </xdr:to>
    <xdr:sp macro="" textlink="">
      <xdr:nvSpPr>
        <xdr:cNvPr id="199" name="円/楕円 198"/>
        <xdr:cNvSpPr/>
      </xdr:nvSpPr>
      <xdr:spPr>
        <a:xfrm>
          <a:off x="1968500" y="1309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12781</xdr:rowOff>
    </xdr:from>
    <xdr:ext cx="599010" cy="259045"/>
    <xdr:sp macro="" textlink="">
      <xdr:nvSpPr>
        <xdr:cNvPr id="200" name="テキスト ボックス 199"/>
        <xdr:cNvSpPr txBox="1"/>
      </xdr:nvSpPr>
      <xdr:spPr>
        <a:xfrm>
          <a:off x="1719794" y="12871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154,795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94666</xdr:rowOff>
    </xdr:from>
    <xdr:to>
      <xdr:col>1</xdr:col>
      <xdr:colOff>485775</xdr:colOff>
      <xdr:row>77</xdr:row>
      <xdr:rowOff>24816</xdr:rowOff>
    </xdr:to>
    <xdr:sp macro="" textlink="">
      <xdr:nvSpPr>
        <xdr:cNvPr id="201" name="円/楕円 200"/>
        <xdr:cNvSpPr/>
      </xdr:nvSpPr>
      <xdr:spPr>
        <a:xfrm>
          <a:off x="1079500" y="1312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41343</xdr:rowOff>
    </xdr:from>
    <xdr:ext cx="599010" cy="259045"/>
    <xdr:sp macro="" textlink="">
      <xdr:nvSpPr>
        <xdr:cNvPr id="202" name="テキスト ボックス 201"/>
        <xdr:cNvSpPr txBox="1"/>
      </xdr:nvSpPr>
      <xdr:spPr>
        <a:xfrm>
          <a:off x="830794" y="12900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7" name="直線コネクタ 226"/>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28"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29" name="直線コネクタ 228"/>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0"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1" name="直線コネクタ 230"/>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162370</xdr:rowOff>
    </xdr:from>
    <xdr:to>
      <xdr:col>6</xdr:col>
      <xdr:colOff>511175</xdr:colOff>
      <xdr:row>97</xdr:row>
      <xdr:rowOff>165627</xdr:rowOff>
    </xdr:to>
    <xdr:cxnSp macro="">
      <xdr:nvCxnSpPr>
        <xdr:cNvPr id="232" name="直線コネクタ 231"/>
        <xdr:cNvCxnSpPr/>
      </xdr:nvCxnSpPr>
      <xdr:spPr>
        <a:xfrm flipV="1">
          <a:off x="3797300" y="16793020"/>
          <a:ext cx="8382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165994</xdr:rowOff>
    </xdr:from>
    <xdr:ext cx="534377" cy="259045"/>
    <xdr:sp macro="" textlink="">
      <xdr:nvSpPr>
        <xdr:cNvPr id="233" name="衛生費平均値テキスト"/>
        <xdr:cNvSpPr txBox="1"/>
      </xdr:nvSpPr>
      <xdr:spPr>
        <a:xfrm>
          <a:off x="4686300" y="1645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4" name="フローチャート : 判断 233"/>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139091</xdr:rowOff>
    </xdr:from>
    <xdr:to>
      <xdr:col>5</xdr:col>
      <xdr:colOff>358775</xdr:colOff>
      <xdr:row>97</xdr:row>
      <xdr:rowOff>165627</xdr:rowOff>
    </xdr:to>
    <xdr:cxnSp macro="">
      <xdr:nvCxnSpPr>
        <xdr:cNvPr id="235" name="直線コネクタ 234"/>
        <xdr:cNvCxnSpPr/>
      </xdr:nvCxnSpPr>
      <xdr:spPr>
        <a:xfrm>
          <a:off x="2908300" y="16769741"/>
          <a:ext cx="889000" cy="2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36" name="フローチャート : 判断 235"/>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119282</xdr:rowOff>
    </xdr:from>
    <xdr:ext cx="534377" cy="259045"/>
    <xdr:sp macro="" textlink="">
      <xdr:nvSpPr>
        <xdr:cNvPr id="237" name="テキスト ボックス 236"/>
        <xdr:cNvSpPr txBox="1"/>
      </xdr:nvSpPr>
      <xdr:spPr>
        <a:xfrm>
          <a:off x="3530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120726</xdr:rowOff>
    </xdr:from>
    <xdr:to>
      <xdr:col>4</xdr:col>
      <xdr:colOff>155575</xdr:colOff>
      <xdr:row>97</xdr:row>
      <xdr:rowOff>139091</xdr:rowOff>
    </xdr:to>
    <xdr:cxnSp macro="">
      <xdr:nvCxnSpPr>
        <xdr:cNvPr id="238" name="直線コネクタ 237"/>
        <xdr:cNvCxnSpPr/>
      </xdr:nvCxnSpPr>
      <xdr:spPr>
        <a:xfrm>
          <a:off x="2019300" y="16751376"/>
          <a:ext cx="889000" cy="1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125507</xdr:rowOff>
    </xdr:from>
    <xdr:to>
      <xdr:col>2</xdr:col>
      <xdr:colOff>638175</xdr:colOff>
      <xdr:row>97</xdr:row>
      <xdr:rowOff>120726</xdr:rowOff>
    </xdr:to>
    <xdr:cxnSp macro="">
      <xdr:nvCxnSpPr>
        <xdr:cNvPr id="241" name="直線コネクタ 240"/>
        <xdr:cNvCxnSpPr/>
      </xdr:nvCxnSpPr>
      <xdr:spPr>
        <a:xfrm>
          <a:off x="1130300" y="16584707"/>
          <a:ext cx="889000" cy="16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45" name="テキスト ボックス 244"/>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111570</xdr:rowOff>
    </xdr:from>
    <xdr:to>
      <xdr:col>6</xdr:col>
      <xdr:colOff>561975</xdr:colOff>
      <xdr:row>98</xdr:row>
      <xdr:rowOff>41720</xdr:rowOff>
    </xdr:to>
    <xdr:sp macro="" textlink="">
      <xdr:nvSpPr>
        <xdr:cNvPr id="251" name="円/楕円 250"/>
        <xdr:cNvSpPr/>
      </xdr:nvSpPr>
      <xdr:spPr>
        <a:xfrm>
          <a:off x="4584700" y="167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89997</xdr:rowOff>
    </xdr:from>
    <xdr:ext cx="534377" cy="259045"/>
    <xdr:sp macro="" textlink="">
      <xdr:nvSpPr>
        <xdr:cNvPr id="252" name="衛生費該当値テキスト"/>
        <xdr:cNvSpPr txBox="1"/>
      </xdr:nvSpPr>
      <xdr:spPr>
        <a:xfrm>
          <a:off x="4686300" y="1672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31,810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114827</xdr:rowOff>
    </xdr:from>
    <xdr:to>
      <xdr:col>5</xdr:col>
      <xdr:colOff>409575</xdr:colOff>
      <xdr:row>98</xdr:row>
      <xdr:rowOff>44977</xdr:rowOff>
    </xdr:to>
    <xdr:sp macro="" textlink="">
      <xdr:nvSpPr>
        <xdr:cNvPr id="253" name="円/楕円 252"/>
        <xdr:cNvSpPr/>
      </xdr:nvSpPr>
      <xdr:spPr>
        <a:xfrm>
          <a:off x="3746500" y="1674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36104</xdr:rowOff>
    </xdr:from>
    <xdr:ext cx="534377" cy="259045"/>
    <xdr:sp macro="" textlink="">
      <xdr:nvSpPr>
        <xdr:cNvPr id="254" name="テキスト ボックス 253"/>
        <xdr:cNvSpPr txBox="1"/>
      </xdr:nvSpPr>
      <xdr:spPr>
        <a:xfrm>
          <a:off x="3530111" y="1683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31,639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88291</xdr:rowOff>
    </xdr:from>
    <xdr:to>
      <xdr:col>4</xdr:col>
      <xdr:colOff>206375</xdr:colOff>
      <xdr:row>98</xdr:row>
      <xdr:rowOff>18441</xdr:rowOff>
    </xdr:to>
    <xdr:sp macro="" textlink="">
      <xdr:nvSpPr>
        <xdr:cNvPr id="255" name="円/楕円 254"/>
        <xdr:cNvSpPr/>
      </xdr:nvSpPr>
      <xdr:spPr>
        <a:xfrm>
          <a:off x="2857500" y="1671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9568</xdr:rowOff>
    </xdr:from>
    <xdr:ext cx="534377" cy="259045"/>
    <xdr:sp macro="" textlink="">
      <xdr:nvSpPr>
        <xdr:cNvPr id="256" name="テキスト ボックス 255"/>
        <xdr:cNvSpPr txBox="1"/>
      </xdr:nvSpPr>
      <xdr:spPr>
        <a:xfrm>
          <a:off x="2641111" y="1681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33,032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69926</xdr:rowOff>
    </xdr:from>
    <xdr:to>
      <xdr:col>3</xdr:col>
      <xdr:colOff>3175</xdr:colOff>
      <xdr:row>98</xdr:row>
      <xdr:rowOff>76</xdr:rowOff>
    </xdr:to>
    <xdr:sp macro="" textlink="">
      <xdr:nvSpPr>
        <xdr:cNvPr id="257" name="円/楕円 256"/>
        <xdr:cNvSpPr/>
      </xdr:nvSpPr>
      <xdr:spPr>
        <a:xfrm>
          <a:off x="1968500" y="1670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162653</xdr:rowOff>
    </xdr:from>
    <xdr:ext cx="534377" cy="259045"/>
    <xdr:sp macro="" textlink="">
      <xdr:nvSpPr>
        <xdr:cNvPr id="258" name="テキスト ボックス 257"/>
        <xdr:cNvSpPr txBox="1"/>
      </xdr:nvSpPr>
      <xdr:spPr>
        <a:xfrm>
          <a:off x="1752111" y="1679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33,996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74707</xdr:rowOff>
    </xdr:from>
    <xdr:to>
      <xdr:col>1</xdr:col>
      <xdr:colOff>485775</xdr:colOff>
      <xdr:row>97</xdr:row>
      <xdr:rowOff>4857</xdr:rowOff>
    </xdr:to>
    <xdr:sp macro="" textlink="">
      <xdr:nvSpPr>
        <xdr:cNvPr id="259" name="円/楕円 258"/>
        <xdr:cNvSpPr/>
      </xdr:nvSpPr>
      <xdr:spPr>
        <a:xfrm>
          <a:off x="1079500" y="1653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21384</xdr:rowOff>
    </xdr:from>
    <xdr:ext cx="534377" cy="259045"/>
    <xdr:sp macro="" textlink="">
      <xdr:nvSpPr>
        <xdr:cNvPr id="260" name="テキスト ボックス 259"/>
        <xdr:cNvSpPr txBox="1"/>
      </xdr:nvSpPr>
      <xdr:spPr>
        <a:xfrm>
          <a:off x="863111" y="1630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2" name="直線コネクタ 281"/>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5"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6" name="直線コネクタ 285"/>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55575</xdr:rowOff>
    </xdr:from>
    <xdr:to>
      <xdr:col>15</xdr:col>
      <xdr:colOff>180975</xdr:colOff>
      <xdr:row>38</xdr:row>
      <xdr:rowOff>59461</xdr:rowOff>
    </xdr:to>
    <xdr:cxnSp macro="">
      <xdr:nvCxnSpPr>
        <xdr:cNvPr id="287" name="直線コネクタ 286"/>
        <xdr:cNvCxnSpPr/>
      </xdr:nvCxnSpPr>
      <xdr:spPr>
        <a:xfrm flipV="1">
          <a:off x="9639300" y="6570675"/>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114749</xdr:rowOff>
    </xdr:from>
    <xdr:ext cx="378565" cy="259045"/>
    <xdr:sp macro="" textlink="">
      <xdr:nvSpPr>
        <xdr:cNvPr id="288" name="労働費平均値テキスト"/>
        <xdr:cNvSpPr txBox="1"/>
      </xdr:nvSpPr>
      <xdr:spPr>
        <a:xfrm>
          <a:off x="10528300" y="6286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89" name="フローチャート : 判断 288"/>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158674</xdr:rowOff>
    </xdr:from>
    <xdr:to>
      <xdr:col>14</xdr:col>
      <xdr:colOff>28575</xdr:colOff>
      <xdr:row>38</xdr:row>
      <xdr:rowOff>59461</xdr:rowOff>
    </xdr:to>
    <xdr:cxnSp macro="">
      <xdr:nvCxnSpPr>
        <xdr:cNvPr id="290" name="直線コネクタ 289"/>
        <xdr:cNvCxnSpPr/>
      </xdr:nvCxnSpPr>
      <xdr:spPr>
        <a:xfrm>
          <a:off x="8750300" y="6502324"/>
          <a:ext cx="889000" cy="7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64669</xdr:rowOff>
    </xdr:from>
    <xdr:to>
      <xdr:col>14</xdr:col>
      <xdr:colOff>79375</xdr:colOff>
      <xdr:row>36</xdr:row>
      <xdr:rowOff>166269</xdr:rowOff>
    </xdr:to>
    <xdr:sp macro="" textlink="">
      <xdr:nvSpPr>
        <xdr:cNvPr id="291" name="フローチャート : 判断 290"/>
        <xdr:cNvSpPr/>
      </xdr:nvSpPr>
      <xdr:spPr>
        <a:xfrm>
          <a:off x="9588500" y="623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11346</xdr:rowOff>
    </xdr:from>
    <xdr:ext cx="469744" cy="259045"/>
    <xdr:sp macro="" textlink="">
      <xdr:nvSpPr>
        <xdr:cNvPr id="292" name="テキスト ボックス 291"/>
        <xdr:cNvSpPr txBox="1"/>
      </xdr:nvSpPr>
      <xdr:spPr>
        <a:xfrm>
          <a:off x="9404427" y="601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31115</xdr:rowOff>
    </xdr:from>
    <xdr:to>
      <xdr:col>12</xdr:col>
      <xdr:colOff>511175</xdr:colOff>
      <xdr:row>37</xdr:row>
      <xdr:rowOff>158674</xdr:rowOff>
    </xdr:to>
    <xdr:cxnSp macro="">
      <xdr:nvCxnSpPr>
        <xdr:cNvPr id="293" name="直線コネクタ 292"/>
        <xdr:cNvCxnSpPr/>
      </xdr:nvCxnSpPr>
      <xdr:spPr>
        <a:xfrm>
          <a:off x="7861300" y="6374765"/>
          <a:ext cx="889000" cy="12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4" name="フローチャート : 判断 293"/>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95470</xdr:rowOff>
    </xdr:from>
    <xdr:ext cx="469744" cy="259045"/>
    <xdr:sp macro="" textlink="">
      <xdr:nvSpPr>
        <xdr:cNvPr id="295" name="テキスト ボックス 294"/>
        <xdr:cNvSpPr txBox="1"/>
      </xdr:nvSpPr>
      <xdr:spPr>
        <a:xfrm>
          <a:off x="8515427" y="609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31115</xdr:rowOff>
    </xdr:from>
    <xdr:to>
      <xdr:col>11</xdr:col>
      <xdr:colOff>307975</xdr:colOff>
      <xdr:row>37</xdr:row>
      <xdr:rowOff>86436</xdr:rowOff>
    </xdr:to>
    <xdr:cxnSp macro="">
      <xdr:nvCxnSpPr>
        <xdr:cNvPr id="296" name="直線コネクタ 295"/>
        <xdr:cNvCxnSpPr/>
      </xdr:nvCxnSpPr>
      <xdr:spPr>
        <a:xfrm flipV="1">
          <a:off x="6972300" y="6374765"/>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7" name="フローチャート : 判断 296"/>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23461</xdr:rowOff>
    </xdr:from>
    <xdr:ext cx="469744" cy="259045"/>
    <xdr:sp macro="" textlink="">
      <xdr:nvSpPr>
        <xdr:cNvPr id="298" name="テキスト ボックス 297"/>
        <xdr:cNvSpPr txBox="1"/>
      </xdr:nvSpPr>
      <xdr:spPr>
        <a:xfrm>
          <a:off x="7626427" y="602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299" name="フローチャート : 判断 298"/>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118101</xdr:rowOff>
    </xdr:from>
    <xdr:ext cx="469744" cy="259045"/>
    <xdr:sp macro="" textlink="">
      <xdr:nvSpPr>
        <xdr:cNvPr id="300" name="テキスト ボックス 299"/>
        <xdr:cNvSpPr txBox="1"/>
      </xdr:nvSpPr>
      <xdr:spPr>
        <a:xfrm>
          <a:off x="6737427" y="594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4775</xdr:rowOff>
    </xdr:from>
    <xdr:to>
      <xdr:col>15</xdr:col>
      <xdr:colOff>231775</xdr:colOff>
      <xdr:row>38</xdr:row>
      <xdr:rowOff>106375</xdr:rowOff>
    </xdr:to>
    <xdr:sp macro="" textlink="">
      <xdr:nvSpPr>
        <xdr:cNvPr id="306" name="円/楕円 305"/>
        <xdr:cNvSpPr/>
      </xdr:nvSpPr>
      <xdr:spPr>
        <a:xfrm>
          <a:off x="10426700" y="65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91152</xdr:rowOff>
    </xdr:from>
    <xdr:ext cx="378565" cy="259045"/>
    <xdr:sp macro="" textlink="">
      <xdr:nvSpPr>
        <xdr:cNvPr id="307" name="労働費該当値テキスト"/>
        <xdr:cNvSpPr txBox="1"/>
      </xdr:nvSpPr>
      <xdr:spPr>
        <a:xfrm>
          <a:off x="10528300" y="6434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8661</xdr:rowOff>
    </xdr:from>
    <xdr:to>
      <xdr:col>14</xdr:col>
      <xdr:colOff>79375</xdr:colOff>
      <xdr:row>38</xdr:row>
      <xdr:rowOff>110261</xdr:rowOff>
    </xdr:to>
    <xdr:sp macro="" textlink="">
      <xdr:nvSpPr>
        <xdr:cNvPr id="308" name="円/楕円 307"/>
        <xdr:cNvSpPr/>
      </xdr:nvSpPr>
      <xdr:spPr>
        <a:xfrm>
          <a:off x="9588500" y="652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101388</xdr:rowOff>
    </xdr:from>
    <xdr:ext cx="378565" cy="259045"/>
    <xdr:sp macro="" textlink="">
      <xdr:nvSpPr>
        <xdr:cNvPr id="309" name="テキスト ボックス 308"/>
        <xdr:cNvSpPr txBox="1"/>
      </xdr:nvSpPr>
      <xdr:spPr>
        <a:xfrm>
          <a:off x="9450017" y="6616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107874</xdr:rowOff>
    </xdr:from>
    <xdr:to>
      <xdr:col>12</xdr:col>
      <xdr:colOff>561975</xdr:colOff>
      <xdr:row>38</xdr:row>
      <xdr:rowOff>38024</xdr:rowOff>
    </xdr:to>
    <xdr:sp macro="" textlink="">
      <xdr:nvSpPr>
        <xdr:cNvPr id="310" name="円/楕円 309"/>
        <xdr:cNvSpPr/>
      </xdr:nvSpPr>
      <xdr:spPr>
        <a:xfrm>
          <a:off x="8699500" y="645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29151</xdr:rowOff>
    </xdr:from>
    <xdr:ext cx="378565" cy="259045"/>
    <xdr:sp macro="" textlink="">
      <xdr:nvSpPr>
        <xdr:cNvPr id="311" name="テキスト ボックス 310"/>
        <xdr:cNvSpPr txBox="1"/>
      </xdr:nvSpPr>
      <xdr:spPr>
        <a:xfrm>
          <a:off x="8561017" y="6544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151765</xdr:rowOff>
    </xdr:from>
    <xdr:to>
      <xdr:col>11</xdr:col>
      <xdr:colOff>358775</xdr:colOff>
      <xdr:row>37</xdr:row>
      <xdr:rowOff>81915</xdr:rowOff>
    </xdr:to>
    <xdr:sp macro="" textlink="">
      <xdr:nvSpPr>
        <xdr:cNvPr id="312" name="円/楕円 311"/>
        <xdr:cNvSpPr/>
      </xdr:nvSpPr>
      <xdr:spPr>
        <a:xfrm>
          <a:off x="7810500" y="63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73042</xdr:rowOff>
    </xdr:from>
    <xdr:ext cx="469744" cy="259045"/>
    <xdr:sp macro="" textlink="">
      <xdr:nvSpPr>
        <xdr:cNvPr id="313" name="テキスト ボックス 312"/>
        <xdr:cNvSpPr txBox="1"/>
      </xdr:nvSpPr>
      <xdr:spPr>
        <a:xfrm>
          <a:off x="7626427" y="64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35636</xdr:rowOff>
    </xdr:from>
    <xdr:to>
      <xdr:col>10</xdr:col>
      <xdr:colOff>155575</xdr:colOff>
      <xdr:row>37</xdr:row>
      <xdr:rowOff>137236</xdr:rowOff>
    </xdr:to>
    <xdr:sp macro="" textlink="">
      <xdr:nvSpPr>
        <xdr:cNvPr id="314" name="円/楕円 313"/>
        <xdr:cNvSpPr/>
      </xdr:nvSpPr>
      <xdr:spPr>
        <a:xfrm>
          <a:off x="6921500" y="637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128364</xdr:rowOff>
    </xdr:from>
    <xdr:ext cx="378565" cy="259045"/>
    <xdr:sp macro="" textlink="">
      <xdr:nvSpPr>
        <xdr:cNvPr id="315" name="テキスト ボックス 314"/>
        <xdr:cNvSpPr txBox="1"/>
      </xdr:nvSpPr>
      <xdr:spPr>
        <a:xfrm>
          <a:off x="6783017" y="6472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1" name="直線コネクタ 340"/>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2"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3" name="直線コネクタ 342"/>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4"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5" name="直線コネクタ 344"/>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22216</xdr:rowOff>
    </xdr:from>
    <xdr:to>
      <xdr:col>15</xdr:col>
      <xdr:colOff>180975</xdr:colOff>
      <xdr:row>57</xdr:row>
      <xdr:rowOff>77439</xdr:rowOff>
    </xdr:to>
    <xdr:cxnSp macro="">
      <xdr:nvCxnSpPr>
        <xdr:cNvPr id="346" name="直線コネクタ 345"/>
        <xdr:cNvCxnSpPr/>
      </xdr:nvCxnSpPr>
      <xdr:spPr>
        <a:xfrm>
          <a:off x="9639300" y="9794866"/>
          <a:ext cx="838200" cy="5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43001</xdr:rowOff>
    </xdr:from>
    <xdr:ext cx="534377" cy="259045"/>
    <xdr:sp macro="" textlink="">
      <xdr:nvSpPr>
        <xdr:cNvPr id="347" name="農林水産業費平均値テキスト"/>
        <xdr:cNvSpPr txBox="1"/>
      </xdr:nvSpPr>
      <xdr:spPr>
        <a:xfrm>
          <a:off x="10528300" y="964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48" name="フローチャート : 判断 347"/>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133430</xdr:rowOff>
    </xdr:from>
    <xdr:to>
      <xdr:col>14</xdr:col>
      <xdr:colOff>28575</xdr:colOff>
      <xdr:row>57</xdr:row>
      <xdr:rowOff>22216</xdr:rowOff>
    </xdr:to>
    <xdr:cxnSp macro="">
      <xdr:nvCxnSpPr>
        <xdr:cNvPr id="349" name="直線コネクタ 348"/>
        <xdr:cNvCxnSpPr/>
      </xdr:nvCxnSpPr>
      <xdr:spPr>
        <a:xfrm>
          <a:off x="8750300" y="9734630"/>
          <a:ext cx="889000" cy="6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27880</xdr:rowOff>
    </xdr:from>
    <xdr:to>
      <xdr:col>14</xdr:col>
      <xdr:colOff>79375</xdr:colOff>
      <xdr:row>58</xdr:row>
      <xdr:rowOff>129480</xdr:rowOff>
    </xdr:to>
    <xdr:sp macro="" textlink="">
      <xdr:nvSpPr>
        <xdr:cNvPr id="350" name="フローチャート : 判断 349"/>
        <xdr:cNvSpPr/>
      </xdr:nvSpPr>
      <xdr:spPr>
        <a:xfrm>
          <a:off x="9588500" y="99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120607</xdr:rowOff>
    </xdr:from>
    <xdr:ext cx="534377" cy="259045"/>
    <xdr:sp macro="" textlink="">
      <xdr:nvSpPr>
        <xdr:cNvPr id="351" name="テキスト ボックス 350"/>
        <xdr:cNvSpPr txBox="1"/>
      </xdr:nvSpPr>
      <xdr:spPr>
        <a:xfrm>
          <a:off x="9372111" y="1006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133430</xdr:rowOff>
    </xdr:from>
    <xdr:to>
      <xdr:col>12</xdr:col>
      <xdr:colOff>511175</xdr:colOff>
      <xdr:row>57</xdr:row>
      <xdr:rowOff>59919</xdr:rowOff>
    </xdr:to>
    <xdr:cxnSp macro="">
      <xdr:nvCxnSpPr>
        <xdr:cNvPr id="352" name="直線コネクタ 351"/>
        <xdr:cNvCxnSpPr/>
      </xdr:nvCxnSpPr>
      <xdr:spPr>
        <a:xfrm flipV="1">
          <a:off x="7861300" y="9734630"/>
          <a:ext cx="889000" cy="9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3" name="フローチャート : 判断 352"/>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78561</xdr:rowOff>
    </xdr:from>
    <xdr:ext cx="534377" cy="259045"/>
    <xdr:sp macro="" textlink="">
      <xdr:nvSpPr>
        <xdr:cNvPr id="354" name="テキスト ボックス 353"/>
        <xdr:cNvSpPr txBox="1"/>
      </xdr:nvSpPr>
      <xdr:spPr>
        <a:xfrm>
          <a:off x="8483111" y="100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30772</xdr:rowOff>
    </xdr:from>
    <xdr:to>
      <xdr:col>11</xdr:col>
      <xdr:colOff>307975</xdr:colOff>
      <xdr:row>57</xdr:row>
      <xdr:rowOff>59919</xdr:rowOff>
    </xdr:to>
    <xdr:cxnSp macro="">
      <xdr:nvCxnSpPr>
        <xdr:cNvPr id="355" name="直線コネクタ 354"/>
        <xdr:cNvCxnSpPr/>
      </xdr:nvCxnSpPr>
      <xdr:spPr>
        <a:xfrm>
          <a:off x="6972300" y="9803422"/>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6" name="フローチャート : 判断 355"/>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85338</xdr:rowOff>
    </xdr:from>
    <xdr:ext cx="534377" cy="259045"/>
    <xdr:sp macro="" textlink="">
      <xdr:nvSpPr>
        <xdr:cNvPr id="357" name="テキスト ボックス 356"/>
        <xdr:cNvSpPr txBox="1"/>
      </xdr:nvSpPr>
      <xdr:spPr>
        <a:xfrm>
          <a:off x="7594111" y="1002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58" name="フローチャート : 判断 357"/>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108246</xdr:rowOff>
    </xdr:from>
    <xdr:ext cx="534377" cy="259045"/>
    <xdr:sp macro="" textlink="">
      <xdr:nvSpPr>
        <xdr:cNvPr id="359" name="テキスト ボックス 358"/>
        <xdr:cNvSpPr txBox="1"/>
      </xdr:nvSpPr>
      <xdr:spPr>
        <a:xfrm>
          <a:off x="6705111" y="100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26639</xdr:rowOff>
    </xdr:from>
    <xdr:to>
      <xdr:col>15</xdr:col>
      <xdr:colOff>231775</xdr:colOff>
      <xdr:row>57</xdr:row>
      <xdr:rowOff>128239</xdr:rowOff>
    </xdr:to>
    <xdr:sp macro="" textlink="">
      <xdr:nvSpPr>
        <xdr:cNvPr id="365" name="円/楕円 364"/>
        <xdr:cNvSpPr/>
      </xdr:nvSpPr>
      <xdr:spPr>
        <a:xfrm>
          <a:off x="10426700" y="979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5066</xdr:rowOff>
    </xdr:from>
    <xdr:ext cx="534377" cy="259045"/>
    <xdr:sp macro="" textlink="">
      <xdr:nvSpPr>
        <xdr:cNvPr id="366" name="農林水産業費該当値テキスト"/>
        <xdr:cNvSpPr txBox="1"/>
      </xdr:nvSpPr>
      <xdr:spPr>
        <a:xfrm>
          <a:off x="10528300" y="977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22,313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142866</xdr:rowOff>
    </xdr:from>
    <xdr:to>
      <xdr:col>14</xdr:col>
      <xdr:colOff>79375</xdr:colOff>
      <xdr:row>57</xdr:row>
      <xdr:rowOff>73016</xdr:rowOff>
    </xdr:to>
    <xdr:sp macro="" textlink="">
      <xdr:nvSpPr>
        <xdr:cNvPr id="367" name="円/楕円 366"/>
        <xdr:cNvSpPr/>
      </xdr:nvSpPr>
      <xdr:spPr>
        <a:xfrm>
          <a:off x="9588500" y="974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89543</xdr:rowOff>
    </xdr:from>
    <xdr:ext cx="534377" cy="259045"/>
    <xdr:sp macro="" textlink="">
      <xdr:nvSpPr>
        <xdr:cNvPr id="368" name="テキスト ボックス 367"/>
        <xdr:cNvSpPr txBox="1"/>
      </xdr:nvSpPr>
      <xdr:spPr>
        <a:xfrm>
          <a:off x="9372111" y="951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25,695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82630</xdr:rowOff>
    </xdr:from>
    <xdr:to>
      <xdr:col>12</xdr:col>
      <xdr:colOff>561975</xdr:colOff>
      <xdr:row>57</xdr:row>
      <xdr:rowOff>12780</xdr:rowOff>
    </xdr:to>
    <xdr:sp macro="" textlink="">
      <xdr:nvSpPr>
        <xdr:cNvPr id="369" name="円/楕円 368"/>
        <xdr:cNvSpPr/>
      </xdr:nvSpPr>
      <xdr:spPr>
        <a:xfrm>
          <a:off x="8699500" y="968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29307</xdr:rowOff>
    </xdr:from>
    <xdr:ext cx="534377" cy="259045"/>
    <xdr:sp macro="" textlink="">
      <xdr:nvSpPr>
        <xdr:cNvPr id="370" name="テキスト ボックス 369"/>
        <xdr:cNvSpPr txBox="1"/>
      </xdr:nvSpPr>
      <xdr:spPr>
        <a:xfrm>
          <a:off x="8483111" y="945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9119</xdr:rowOff>
    </xdr:from>
    <xdr:to>
      <xdr:col>11</xdr:col>
      <xdr:colOff>358775</xdr:colOff>
      <xdr:row>57</xdr:row>
      <xdr:rowOff>110719</xdr:rowOff>
    </xdr:to>
    <xdr:sp macro="" textlink="">
      <xdr:nvSpPr>
        <xdr:cNvPr id="371" name="円/楕円 370"/>
        <xdr:cNvSpPr/>
      </xdr:nvSpPr>
      <xdr:spPr>
        <a:xfrm>
          <a:off x="7810500" y="978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127246</xdr:rowOff>
    </xdr:from>
    <xdr:ext cx="534377" cy="259045"/>
    <xdr:sp macro="" textlink="">
      <xdr:nvSpPr>
        <xdr:cNvPr id="372" name="テキスト ボックス 371"/>
        <xdr:cNvSpPr txBox="1"/>
      </xdr:nvSpPr>
      <xdr:spPr>
        <a:xfrm>
          <a:off x="7594111" y="955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23,386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151422</xdr:rowOff>
    </xdr:from>
    <xdr:to>
      <xdr:col>10</xdr:col>
      <xdr:colOff>155575</xdr:colOff>
      <xdr:row>57</xdr:row>
      <xdr:rowOff>81572</xdr:rowOff>
    </xdr:to>
    <xdr:sp macro="" textlink="">
      <xdr:nvSpPr>
        <xdr:cNvPr id="373" name="円/楕円 372"/>
        <xdr:cNvSpPr/>
      </xdr:nvSpPr>
      <xdr:spPr>
        <a:xfrm>
          <a:off x="6921500" y="975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98099</xdr:rowOff>
    </xdr:from>
    <xdr:ext cx="534377" cy="259045"/>
    <xdr:sp macro="" textlink="">
      <xdr:nvSpPr>
        <xdr:cNvPr id="374" name="テキスト ボックス 373"/>
        <xdr:cNvSpPr txBox="1"/>
      </xdr:nvSpPr>
      <xdr:spPr>
        <a:xfrm>
          <a:off x="6705111" y="952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0" name="直線コネクタ 399"/>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1"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2" name="直線コネクタ 401"/>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3"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4" name="直線コネクタ 403"/>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25563</xdr:rowOff>
    </xdr:from>
    <xdr:to>
      <xdr:col>15</xdr:col>
      <xdr:colOff>180975</xdr:colOff>
      <xdr:row>78</xdr:row>
      <xdr:rowOff>27327</xdr:rowOff>
    </xdr:to>
    <xdr:cxnSp macro="">
      <xdr:nvCxnSpPr>
        <xdr:cNvPr id="405" name="直線コネクタ 404"/>
        <xdr:cNvCxnSpPr/>
      </xdr:nvCxnSpPr>
      <xdr:spPr>
        <a:xfrm>
          <a:off x="9639300" y="13227213"/>
          <a:ext cx="838200" cy="17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171279</xdr:rowOff>
    </xdr:from>
    <xdr:ext cx="534377" cy="259045"/>
    <xdr:sp macro="" textlink="">
      <xdr:nvSpPr>
        <xdr:cNvPr id="406" name="商工費平均値テキスト"/>
        <xdr:cNvSpPr txBox="1"/>
      </xdr:nvSpPr>
      <xdr:spPr>
        <a:xfrm>
          <a:off x="10528300" y="1303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7" name="フローチャート : 判断 406"/>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25563</xdr:rowOff>
    </xdr:from>
    <xdr:to>
      <xdr:col>14</xdr:col>
      <xdr:colOff>28575</xdr:colOff>
      <xdr:row>77</xdr:row>
      <xdr:rowOff>139340</xdr:rowOff>
    </xdr:to>
    <xdr:cxnSp macro="">
      <xdr:nvCxnSpPr>
        <xdr:cNvPr id="408" name="直線コネクタ 407"/>
        <xdr:cNvCxnSpPr/>
      </xdr:nvCxnSpPr>
      <xdr:spPr>
        <a:xfrm flipV="1">
          <a:off x="8750300" y="13227213"/>
          <a:ext cx="889000" cy="11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130505</xdr:rowOff>
    </xdr:from>
    <xdr:to>
      <xdr:col>14</xdr:col>
      <xdr:colOff>79375</xdr:colOff>
      <xdr:row>77</xdr:row>
      <xdr:rowOff>60655</xdr:rowOff>
    </xdr:to>
    <xdr:sp macro="" textlink="">
      <xdr:nvSpPr>
        <xdr:cNvPr id="409" name="フローチャート : 判断 408"/>
        <xdr:cNvSpPr/>
      </xdr:nvSpPr>
      <xdr:spPr>
        <a:xfrm>
          <a:off x="9588500" y="1316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77182</xdr:rowOff>
    </xdr:from>
    <xdr:ext cx="534377" cy="259045"/>
    <xdr:sp macro="" textlink="">
      <xdr:nvSpPr>
        <xdr:cNvPr id="410" name="テキスト ボックス 409"/>
        <xdr:cNvSpPr txBox="1"/>
      </xdr:nvSpPr>
      <xdr:spPr>
        <a:xfrm>
          <a:off x="9372111" y="1293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139340</xdr:rowOff>
    </xdr:from>
    <xdr:to>
      <xdr:col>12</xdr:col>
      <xdr:colOff>511175</xdr:colOff>
      <xdr:row>78</xdr:row>
      <xdr:rowOff>36078</xdr:rowOff>
    </xdr:to>
    <xdr:cxnSp macro="">
      <xdr:nvCxnSpPr>
        <xdr:cNvPr id="411" name="直線コネクタ 410"/>
        <xdr:cNvCxnSpPr/>
      </xdr:nvCxnSpPr>
      <xdr:spPr>
        <a:xfrm flipV="1">
          <a:off x="7861300" y="13340990"/>
          <a:ext cx="889000" cy="6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2" name="フローチャート : 判断 411"/>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17263</xdr:rowOff>
    </xdr:from>
    <xdr:ext cx="469744" cy="259045"/>
    <xdr:sp macro="" textlink="">
      <xdr:nvSpPr>
        <xdr:cNvPr id="413" name="テキスト ボックス 412"/>
        <xdr:cNvSpPr txBox="1"/>
      </xdr:nvSpPr>
      <xdr:spPr>
        <a:xfrm>
          <a:off x="8515427"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36078</xdr:rowOff>
    </xdr:from>
    <xdr:to>
      <xdr:col>11</xdr:col>
      <xdr:colOff>307975</xdr:colOff>
      <xdr:row>78</xdr:row>
      <xdr:rowOff>113182</xdr:rowOff>
    </xdr:to>
    <xdr:cxnSp macro="">
      <xdr:nvCxnSpPr>
        <xdr:cNvPr id="414" name="直線コネクタ 413"/>
        <xdr:cNvCxnSpPr/>
      </xdr:nvCxnSpPr>
      <xdr:spPr>
        <a:xfrm flipV="1">
          <a:off x="6972300" y="13409178"/>
          <a:ext cx="889000" cy="7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5" name="フローチャート : 判断 414"/>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56053</xdr:rowOff>
    </xdr:from>
    <xdr:ext cx="469744" cy="259045"/>
    <xdr:sp macro="" textlink="">
      <xdr:nvSpPr>
        <xdr:cNvPr id="416" name="テキスト ボックス 415"/>
        <xdr:cNvSpPr txBox="1"/>
      </xdr:nvSpPr>
      <xdr:spPr>
        <a:xfrm>
          <a:off x="7626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7" name="フローチャート : 判断 416"/>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69541</xdr:rowOff>
    </xdr:from>
    <xdr:ext cx="469744" cy="259045"/>
    <xdr:sp macro="" textlink="">
      <xdr:nvSpPr>
        <xdr:cNvPr id="418" name="テキスト ボックス 417"/>
        <xdr:cNvSpPr txBox="1"/>
      </xdr:nvSpPr>
      <xdr:spPr>
        <a:xfrm>
          <a:off x="6737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147977</xdr:rowOff>
    </xdr:from>
    <xdr:to>
      <xdr:col>15</xdr:col>
      <xdr:colOff>231775</xdr:colOff>
      <xdr:row>78</xdr:row>
      <xdr:rowOff>78127</xdr:rowOff>
    </xdr:to>
    <xdr:sp macro="" textlink="">
      <xdr:nvSpPr>
        <xdr:cNvPr id="424" name="円/楕円 423"/>
        <xdr:cNvSpPr/>
      </xdr:nvSpPr>
      <xdr:spPr>
        <a:xfrm>
          <a:off x="10426700" y="1334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126404</xdr:rowOff>
    </xdr:from>
    <xdr:ext cx="469744" cy="259045"/>
    <xdr:sp macro="" textlink="">
      <xdr:nvSpPr>
        <xdr:cNvPr id="425" name="商工費該当値テキスト"/>
        <xdr:cNvSpPr txBox="1"/>
      </xdr:nvSpPr>
      <xdr:spPr>
        <a:xfrm>
          <a:off x="10528300" y="1332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7,441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146213</xdr:rowOff>
    </xdr:from>
    <xdr:to>
      <xdr:col>14</xdr:col>
      <xdr:colOff>79375</xdr:colOff>
      <xdr:row>77</xdr:row>
      <xdr:rowOff>76363</xdr:rowOff>
    </xdr:to>
    <xdr:sp macro="" textlink="">
      <xdr:nvSpPr>
        <xdr:cNvPr id="426" name="円/楕円 425"/>
        <xdr:cNvSpPr/>
      </xdr:nvSpPr>
      <xdr:spPr>
        <a:xfrm>
          <a:off x="9588500" y="1317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67490</xdr:rowOff>
    </xdr:from>
    <xdr:ext cx="534377" cy="259045"/>
    <xdr:sp macro="" textlink="">
      <xdr:nvSpPr>
        <xdr:cNvPr id="427" name="テキスト ボックス 426"/>
        <xdr:cNvSpPr txBox="1"/>
      </xdr:nvSpPr>
      <xdr:spPr>
        <a:xfrm>
          <a:off x="9372111" y="132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88540</xdr:rowOff>
    </xdr:from>
    <xdr:to>
      <xdr:col>12</xdr:col>
      <xdr:colOff>561975</xdr:colOff>
      <xdr:row>78</xdr:row>
      <xdr:rowOff>18690</xdr:rowOff>
    </xdr:to>
    <xdr:sp macro="" textlink="">
      <xdr:nvSpPr>
        <xdr:cNvPr id="428" name="円/楕円 427"/>
        <xdr:cNvSpPr/>
      </xdr:nvSpPr>
      <xdr:spPr>
        <a:xfrm>
          <a:off x="8699500" y="1329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35217</xdr:rowOff>
    </xdr:from>
    <xdr:ext cx="469744" cy="259045"/>
    <xdr:sp macro="" textlink="">
      <xdr:nvSpPr>
        <xdr:cNvPr id="429" name="テキスト ボックス 428"/>
        <xdr:cNvSpPr txBox="1"/>
      </xdr:nvSpPr>
      <xdr:spPr>
        <a:xfrm>
          <a:off x="8515427" y="1306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156728</xdr:rowOff>
    </xdr:from>
    <xdr:to>
      <xdr:col>11</xdr:col>
      <xdr:colOff>358775</xdr:colOff>
      <xdr:row>78</xdr:row>
      <xdr:rowOff>86878</xdr:rowOff>
    </xdr:to>
    <xdr:sp macro="" textlink="">
      <xdr:nvSpPr>
        <xdr:cNvPr id="430" name="円/楕円 429"/>
        <xdr:cNvSpPr/>
      </xdr:nvSpPr>
      <xdr:spPr>
        <a:xfrm>
          <a:off x="7810500" y="1335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78005</xdr:rowOff>
    </xdr:from>
    <xdr:ext cx="469744" cy="259045"/>
    <xdr:sp macro="" textlink="">
      <xdr:nvSpPr>
        <xdr:cNvPr id="431" name="テキスト ボックス 430"/>
        <xdr:cNvSpPr txBox="1"/>
      </xdr:nvSpPr>
      <xdr:spPr>
        <a:xfrm>
          <a:off x="7626427" y="1345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62382</xdr:rowOff>
    </xdr:from>
    <xdr:to>
      <xdr:col>10</xdr:col>
      <xdr:colOff>155575</xdr:colOff>
      <xdr:row>78</xdr:row>
      <xdr:rowOff>163982</xdr:rowOff>
    </xdr:to>
    <xdr:sp macro="" textlink="">
      <xdr:nvSpPr>
        <xdr:cNvPr id="432" name="円/楕円 431"/>
        <xdr:cNvSpPr/>
      </xdr:nvSpPr>
      <xdr:spPr>
        <a:xfrm>
          <a:off x="6921500" y="1343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155109</xdr:rowOff>
    </xdr:from>
    <xdr:ext cx="469744" cy="259045"/>
    <xdr:sp macro="" textlink="">
      <xdr:nvSpPr>
        <xdr:cNvPr id="433" name="テキスト ボックス 432"/>
        <xdr:cNvSpPr txBox="1"/>
      </xdr:nvSpPr>
      <xdr:spPr>
        <a:xfrm>
          <a:off x="6737427" y="1352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7" name="直線コネクタ 456"/>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58"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59" name="直線コネクタ 458"/>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0"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1" name="直線コネクタ 460"/>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70422</xdr:rowOff>
    </xdr:from>
    <xdr:to>
      <xdr:col>15</xdr:col>
      <xdr:colOff>180975</xdr:colOff>
      <xdr:row>95</xdr:row>
      <xdr:rowOff>122949</xdr:rowOff>
    </xdr:to>
    <xdr:cxnSp macro="">
      <xdr:nvCxnSpPr>
        <xdr:cNvPr id="462" name="直線コネクタ 461"/>
        <xdr:cNvCxnSpPr/>
      </xdr:nvCxnSpPr>
      <xdr:spPr>
        <a:xfrm>
          <a:off x="9639300" y="16358172"/>
          <a:ext cx="838200" cy="5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85310</xdr:rowOff>
    </xdr:from>
    <xdr:ext cx="534377" cy="259045"/>
    <xdr:sp macro="" textlink="">
      <xdr:nvSpPr>
        <xdr:cNvPr id="463" name="土木費平均値テキスト"/>
        <xdr:cNvSpPr txBox="1"/>
      </xdr:nvSpPr>
      <xdr:spPr>
        <a:xfrm>
          <a:off x="10528300" y="1620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4" name="フローチャート : 判断 463"/>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125628</xdr:rowOff>
    </xdr:from>
    <xdr:to>
      <xdr:col>14</xdr:col>
      <xdr:colOff>28575</xdr:colOff>
      <xdr:row>95</xdr:row>
      <xdr:rowOff>70422</xdr:rowOff>
    </xdr:to>
    <xdr:cxnSp macro="">
      <xdr:nvCxnSpPr>
        <xdr:cNvPr id="465" name="直線コネクタ 464"/>
        <xdr:cNvCxnSpPr/>
      </xdr:nvCxnSpPr>
      <xdr:spPr>
        <a:xfrm>
          <a:off x="8750300" y="16241928"/>
          <a:ext cx="889000" cy="11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133045</xdr:rowOff>
    </xdr:from>
    <xdr:to>
      <xdr:col>14</xdr:col>
      <xdr:colOff>79375</xdr:colOff>
      <xdr:row>96</xdr:row>
      <xdr:rowOff>63195</xdr:rowOff>
    </xdr:to>
    <xdr:sp macro="" textlink="">
      <xdr:nvSpPr>
        <xdr:cNvPr id="466" name="フローチャート : 判断 465"/>
        <xdr:cNvSpPr/>
      </xdr:nvSpPr>
      <xdr:spPr>
        <a:xfrm>
          <a:off x="9588500" y="164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54322</xdr:rowOff>
    </xdr:from>
    <xdr:ext cx="534377" cy="259045"/>
    <xdr:sp macro="" textlink="">
      <xdr:nvSpPr>
        <xdr:cNvPr id="467" name="テキスト ボックス 466"/>
        <xdr:cNvSpPr txBox="1"/>
      </xdr:nvSpPr>
      <xdr:spPr>
        <a:xfrm>
          <a:off x="9372111" y="1651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125628</xdr:rowOff>
    </xdr:from>
    <xdr:to>
      <xdr:col>12</xdr:col>
      <xdr:colOff>511175</xdr:colOff>
      <xdr:row>95</xdr:row>
      <xdr:rowOff>21565</xdr:rowOff>
    </xdr:to>
    <xdr:cxnSp macro="">
      <xdr:nvCxnSpPr>
        <xdr:cNvPr id="468" name="直線コネクタ 467"/>
        <xdr:cNvCxnSpPr/>
      </xdr:nvCxnSpPr>
      <xdr:spPr>
        <a:xfrm flipV="1">
          <a:off x="7861300" y="16241928"/>
          <a:ext cx="889000" cy="6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69" name="フローチャート : 判断 468"/>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4030</xdr:rowOff>
    </xdr:from>
    <xdr:ext cx="534377" cy="259045"/>
    <xdr:sp macro="" textlink="">
      <xdr:nvSpPr>
        <xdr:cNvPr id="470" name="テキスト ボックス 469"/>
        <xdr:cNvSpPr txBox="1"/>
      </xdr:nvSpPr>
      <xdr:spPr>
        <a:xfrm>
          <a:off x="8483111" y="164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113716</xdr:rowOff>
    </xdr:from>
    <xdr:to>
      <xdr:col>11</xdr:col>
      <xdr:colOff>307975</xdr:colOff>
      <xdr:row>95</xdr:row>
      <xdr:rowOff>21565</xdr:rowOff>
    </xdr:to>
    <xdr:cxnSp macro="">
      <xdr:nvCxnSpPr>
        <xdr:cNvPr id="471" name="直線コネクタ 470"/>
        <xdr:cNvCxnSpPr/>
      </xdr:nvCxnSpPr>
      <xdr:spPr>
        <a:xfrm>
          <a:off x="6972300" y="16230016"/>
          <a:ext cx="889000" cy="7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2" name="フローチャート : 判断 471"/>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155808</xdr:rowOff>
    </xdr:from>
    <xdr:ext cx="534377" cy="259045"/>
    <xdr:sp macro="" textlink="">
      <xdr:nvSpPr>
        <xdr:cNvPr id="473" name="テキスト ボックス 472"/>
        <xdr:cNvSpPr txBox="1"/>
      </xdr:nvSpPr>
      <xdr:spPr>
        <a:xfrm>
          <a:off x="7594111" y="164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4" name="フローチャート : 判断 473"/>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70184</xdr:rowOff>
    </xdr:from>
    <xdr:ext cx="534377" cy="259045"/>
    <xdr:sp macro="" textlink="">
      <xdr:nvSpPr>
        <xdr:cNvPr id="475" name="テキスト ボックス 474"/>
        <xdr:cNvSpPr txBox="1"/>
      </xdr:nvSpPr>
      <xdr:spPr>
        <a:xfrm>
          <a:off x="6705111" y="1652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72149</xdr:rowOff>
    </xdr:from>
    <xdr:to>
      <xdr:col>15</xdr:col>
      <xdr:colOff>231775</xdr:colOff>
      <xdr:row>96</xdr:row>
      <xdr:rowOff>2299</xdr:rowOff>
    </xdr:to>
    <xdr:sp macro="" textlink="">
      <xdr:nvSpPr>
        <xdr:cNvPr id="481" name="円/楕円 480"/>
        <xdr:cNvSpPr/>
      </xdr:nvSpPr>
      <xdr:spPr>
        <a:xfrm>
          <a:off x="10426700" y="1635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50576</xdr:rowOff>
    </xdr:from>
    <xdr:ext cx="534377" cy="259045"/>
    <xdr:sp macro="" textlink="">
      <xdr:nvSpPr>
        <xdr:cNvPr id="482" name="土木費該当値テキスト"/>
        <xdr:cNvSpPr txBox="1"/>
      </xdr:nvSpPr>
      <xdr:spPr>
        <a:xfrm>
          <a:off x="10528300" y="1633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47,819</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19622</xdr:rowOff>
    </xdr:from>
    <xdr:to>
      <xdr:col>14</xdr:col>
      <xdr:colOff>79375</xdr:colOff>
      <xdr:row>95</xdr:row>
      <xdr:rowOff>121222</xdr:rowOff>
    </xdr:to>
    <xdr:sp macro="" textlink="">
      <xdr:nvSpPr>
        <xdr:cNvPr id="483" name="円/楕円 482"/>
        <xdr:cNvSpPr/>
      </xdr:nvSpPr>
      <xdr:spPr>
        <a:xfrm>
          <a:off x="9588500" y="1630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137749</xdr:rowOff>
    </xdr:from>
    <xdr:ext cx="534377" cy="259045"/>
    <xdr:sp macro="" textlink="">
      <xdr:nvSpPr>
        <xdr:cNvPr id="484" name="テキスト ボックス 483"/>
        <xdr:cNvSpPr txBox="1"/>
      </xdr:nvSpPr>
      <xdr:spPr>
        <a:xfrm>
          <a:off x="9372111" y="1608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51,955</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74828</xdr:rowOff>
    </xdr:from>
    <xdr:to>
      <xdr:col>12</xdr:col>
      <xdr:colOff>561975</xdr:colOff>
      <xdr:row>95</xdr:row>
      <xdr:rowOff>4978</xdr:rowOff>
    </xdr:to>
    <xdr:sp macro="" textlink="">
      <xdr:nvSpPr>
        <xdr:cNvPr id="485" name="円/楕円 484"/>
        <xdr:cNvSpPr/>
      </xdr:nvSpPr>
      <xdr:spPr>
        <a:xfrm>
          <a:off x="8699500" y="1619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21505</xdr:rowOff>
    </xdr:from>
    <xdr:ext cx="534377" cy="259045"/>
    <xdr:sp macro="" textlink="">
      <xdr:nvSpPr>
        <xdr:cNvPr id="486" name="テキスト ボックス 485"/>
        <xdr:cNvSpPr txBox="1"/>
      </xdr:nvSpPr>
      <xdr:spPr>
        <a:xfrm>
          <a:off x="8483111" y="1596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61,108</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142215</xdr:rowOff>
    </xdr:from>
    <xdr:to>
      <xdr:col>11</xdr:col>
      <xdr:colOff>358775</xdr:colOff>
      <xdr:row>95</xdr:row>
      <xdr:rowOff>72365</xdr:rowOff>
    </xdr:to>
    <xdr:sp macro="" textlink="">
      <xdr:nvSpPr>
        <xdr:cNvPr id="487" name="円/楕円 486"/>
        <xdr:cNvSpPr/>
      </xdr:nvSpPr>
      <xdr:spPr>
        <a:xfrm>
          <a:off x="7810500" y="1625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88892</xdr:rowOff>
    </xdr:from>
    <xdr:ext cx="534377" cy="259045"/>
    <xdr:sp macro="" textlink="">
      <xdr:nvSpPr>
        <xdr:cNvPr id="488" name="テキスト ボックス 487"/>
        <xdr:cNvSpPr txBox="1"/>
      </xdr:nvSpPr>
      <xdr:spPr>
        <a:xfrm>
          <a:off x="7594111" y="1603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55,802</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62916</xdr:rowOff>
    </xdr:from>
    <xdr:to>
      <xdr:col>10</xdr:col>
      <xdr:colOff>155575</xdr:colOff>
      <xdr:row>94</xdr:row>
      <xdr:rowOff>164516</xdr:rowOff>
    </xdr:to>
    <xdr:sp macro="" textlink="">
      <xdr:nvSpPr>
        <xdr:cNvPr id="489" name="円/楕円 488"/>
        <xdr:cNvSpPr/>
      </xdr:nvSpPr>
      <xdr:spPr>
        <a:xfrm>
          <a:off x="6921500" y="1617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9593</xdr:rowOff>
    </xdr:from>
    <xdr:ext cx="534377" cy="259045"/>
    <xdr:sp macro="" textlink="">
      <xdr:nvSpPr>
        <xdr:cNvPr id="490" name="テキスト ボックス 489"/>
        <xdr:cNvSpPr txBox="1"/>
      </xdr:nvSpPr>
      <xdr:spPr>
        <a:xfrm>
          <a:off x="6705111" y="1595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3" name="直線コネクタ 512"/>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4" name="消防費最小値テキスト"/>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5" name="直線コネクタ 514"/>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6" name="消防費最大値テキスト"/>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7" name="直線コネクタ 516"/>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30475</xdr:rowOff>
    </xdr:from>
    <xdr:to>
      <xdr:col>23</xdr:col>
      <xdr:colOff>517525</xdr:colOff>
      <xdr:row>37</xdr:row>
      <xdr:rowOff>115057</xdr:rowOff>
    </xdr:to>
    <xdr:cxnSp macro="">
      <xdr:nvCxnSpPr>
        <xdr:cNvPr id="518" name="直線コネクタ 517"/>
        <xdr:cNvCxnSpPr/>
      </xdr:nvCxnSpPr>
      <xdr:spPr>
        <a:xfrm>
          <a:off x="15481300" y="6374125"/>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70583</xdr:rowOff>
    </xdr:from>
    <xdr:ext cx="534377" cy="259045"/>
    <xdr:sp macro="" textlink="">
      <xdr:nvSpPr>
        <xdr:cNvPr id="519" name="消防費平均値テキスト"/>
        <xdr:cNvSpPr txBox="1"/>
      </xdr:nvSpPr>
      <xdr:spPr>
        <a:xfrm>
          <a:off x="16370300" y="607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20" name="フローチャート : 判断 519"/>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100884</xdr:rowOff>
    </xdr:from>
    <xdr:to>
      <xdr:col>22</xdr:col>
      <xdr:colOff>365125</xdr:colOff>
      <xdr:row>37</xdr:row>
      <xdr:rowOff>30475</xdr:rowOff>
    </xdr:to>
    <xdr:cxnSp macro="">
      <xdr:nvCxnSpPr>
        <xdr:cNvPr id="521" name="直線コネクタ 520"/>
        <xdr:cNvCxnSpPr/>
      </xdr:nvCxnSpPr>
      <xdr:spPr>
        <a:xfrm>
          <a:off x="14592300" y="6101634"/>
          <a:ext cx="889000" cy="27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2" name="フローチャート : 判断 521"/>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96202</xdr:rowOff>
    </xdr:from>
    <xdr:ext cx="534377" cy="259045"/>
    <xdr:sp macro="" textlink="">
      <xdr:nvSpPr>
        <xdr:cNvPr id="523" name="テキスト ボックス 522"/>
        <xdr:cNvSpPr txBox="1"/>
      </xdr:nvSpPr>
      <xdr:spPr>
        <a:xfrm>
          <a:off x="15214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100884</xdr:rowOff>
    </xdr:from>
    <xdr:to>
      <xdr:col>21</xdr:col>
      <xdr:colOff>161925</xdr:colOff>
      <xdr:row>36</xdr:row>
      <xdr:rowOff>153599</xdr:rowOff>
    </xdr:to>
    <xdr:cxnSp macro="">
      <xdr:nvCxnSpPr>
        <xdr:cNvPr id="524" name="直線コネクタ 523"/>
        <xdr:cNvCxnSpPr/>
      </xdr:nvCxnSpPr>
      <xdr:spPr>
        <a:xfrm flipV="1">
          <a:off x="13703300" y="6101634"/>
          <a:ext cx="889000" cy="22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5" name="フローチャート : 判断 524"/>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6" name="テキスト ボックス 525"/>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153599</xdr:rowOff>
    </xdr:from>
    <xdr:to>
      <xdr:col>19</xdr:col>
      <xdr:colOff>644525</xdr:colOff>
      <xdr:row>38</xdr:row>
      <xdr:rowOff>27457</xdr:rowOff>
    </xdr:to>
    <xdr:cxnSp macro="">
      <xdr:nvCxnSpPr>
        <xdr:cNvPr id="527" name="直線コネクタ 526"/>
        <xdr:cNvCxnSpPr/>
      </xdr:nvCxnSpPr>
      <xdr:spPr>
        <a:xfrm flipV="1">
          <a:off x="12814300" y="6325799"/>
          <a:ext cx="889000" cy="21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8" name="フローチャート : 判断 527"/>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49634</xdr:rowOff>
    </xdr:from>
    <xdr:ext cx="534377" cy="259045"/>
    <xdr:sp macro="" textlink="">
      <xdr:nvSpPr>
        <xdr:cNvPr id="529" name="テキスト ボックス 528"/>
        <xdr:cNvSpPr txBox="1"/>
      </xdr:nvSpPr>
      <xdr:spPr>
        <a:xfrm>
          <a:off x="13436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30" name="フローチャート : 判断 529"/>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31" name="テキスト ボックス 530"/>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64257</xdr:rowOff>
    </xdr:from>
    <xdr:to>
      <xdr:col>23</xdr:col>
      <xdr:colOff>568325</xdr:colOff>
      <xdr:row>37</xdr:row>
      <xdr:rowOff>165857</xdr:rowOff>
    </xdr:to>
    <xdr:sp macro="" textlink="">
      <xdr:nvSpPr>
        <xdr:cNvPr id="537" name="円/楕円 536"/>
        <xdr:cNvSpPr/>
      </xdr:nvSpPr>
      <xdr:spPr>
        <a:xfrm>
          <a:off x="16268700" y="640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42684</xdr:rowOff>
    </xdr:from>
    <xdr:ext cx="534377" cy="259045"/>
    <xdr:sp macro="" textlink="">
      <xdr:nvSpPr>
        <xdr:cNvPr id="538" name="消防費該当値テキスト"/>
        <xdr:cNvSpPr txBox="1"/>
      </xdr:nvSpPr>
      <xdr:spPr>
        <a:xfrm>
          <a:off x="16370300" y="638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14,289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151125</xdr:rowOff>
    </xdr:from>
    <xdr:to>
      <xdr:col>22</xdr:col>
      <xdr:colOff>415925</xdr:colOff>
      <xdr:row>37</xdr:row>
      <xdr:rowOff>81275</xdr:rowOff>
    </xdr:to>
    <xdr:sp macro="" textlink="">
      <xdr:nvSpPr>
        <xdr:cNvPr id="539" name="円/楕円 538"/>
        <xdr:cNvSpPr/>
      </xdr:nvSpPr>
      <xdr:spPr>
        <a:xfrm>
          <a:off x="15430500" y="632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72402</xdr:rowOff>
    </xdr:from>
    <xdr:ext cx="534377" cy="259045"/>
    <xdr:sp macro="" textlink="">
      <xdr:nvSpPr>
        <xdr:cNvPr id="540" name="テキスト ボックス 539"/>
        <xdr:cNvSpPr txBox="1"/>
      </xdr:nvSpPr>
      <xdr:spPr>
        <a:xfrm>
          <a:off x="15214111" y="641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16,139</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50084</xdr:rowOff>
    </xdr:from>
    <xdr:to>
      <xdr:col>21</xdr:col>
      <xdr:colOff>212725</xdr:colOff>
      <xdr:row>35</xdr:row>
      <xdr:rowOff>151684</xdr:rowOff>
    </xdr:to>
    <xdr:sp macro="" textlink="">
      <xdr:nvSpPr>
        <xdr:cNvPr id="541" name="円/楕円 540"/>
        <xdr:cNvSpPr/>
      </xdr:nvSpPr>
      <xdr:spPr>
        <a:xfrm>
          <a:off x="14541500" y="605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168211</xdr:rowOff>
    </xdr:from>
    <xdr:ext cx="534377" cy="259045"/>
    <xdr:sp macro="" textlink="">
      <xdr:nvSpPr>
        <xdr:cNvPr id="542" name="テキスト ボックス 541"/>
        <xdr:cNvSpPr txBox="1"/>
      </xdr:nvSpPr>
      <xdr:spPr>
        <a:xfrm>
          <a:off x="14325111" y="582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102799</xdr:rowOff>
    </xdr:from>
    <xdr:to>
      <xdr:col>20</xdr:col>
      <xdr:colOff>9525</xdr:colOff>
      <xdr:row>37</xdr:row>
      <xdr:rowOff>32949</xdr:rowOff>
    </xdr:to>
    <xdr:sp macro="" textlink="">
      <xdr:nvSpPr>
        <xdr:cNvPr id="543" name="円/楕円 542"/>
        <xdr:cNvSpPr/>
      </xdr:nvSpPr>
      <xdr:spPr>
        <a:xfrm>
          <a:off x="13652500" y="627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49476</xdr:rowOff>
    </xdr:from>
    <xdr:ext cx="534377" cy="259045"/>
    <xdr:sp macro="" textlink="">
      <xdr:nvSpPr>
        <xdr:cNvPr id="544" name="テキスト ボックス 543"/>
        <xdr:cNvSpPr txBox="1"/>
      </xdr:nvSpPr>
      <xdr:spPr>
        <a:xfrm>
          <a:off x="13436111" y="605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17,196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148107</xdr:rowOff>
    </xdr:from>
    <xdr:to>
      <xdr:col>18</xdr:col>
      <xdr:colOff>492125</xdr:colOff>
      <xdr:row>38</xdr:row>
      <xdr:rowOff>78257</xdr:rowOff>
    </xdr:to>
    <xdr:sp macro="" textlink="">
      <xdr:nvSpPr>
        <xdr:cNvPr id="545" name="円/楕円 544"/>
        <xdr:cNvSpPr/>
      </xdr:nvSpPr>
      <xdr:spPr>
        <a:xfrm>
          <a:off x="12763500" y="649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69384</xdr:rowOff>
    </xdr:from>
    <xdr:ext cx="534377" cy="259045"/>
    <xdr:sp macro="" textlink="">
      <xdr:nvSpPr>
        <xdr:cNvPr id="546" name="テキスト ボックス 545"/>
        <xdr:cNvSpPr txBox="1"/>
      </xdr:nvSpPr>
      <xdr:spPr>
        <a:xfrm>
          <a:off x="12547111" y="65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46,583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1" name="直線コネクタ 570"/>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2"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3" name="直線コネクタ 572"/>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4"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5" name="直線コネクタ 574"/>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18923</xdr:rowOff>
    </xdr:from>
    <xdr:to>
      <xdr:col>23</xdr:col>
      <xdr:colOff>517525</xdr:colOff>
      <xdr:row>56</xdr:row>
      <xdr:rowOff>57747</xdr:rowOff>
    </xdr:to>
    <xdr:cxnSp macro="">
      <xdr:nvCxnSpPr>
        <xdr:cNvPr id="576" name="直線コネクタ 575"/>
        <xdr:cNvCxnSpPr/>
      </xdr:nvCxnSpPr>
      <xdr:spPr>
        <a:xfrm>
          <a:off x="15481300" y="9620123"/>
          <a:ext cx="838200" cy="3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144581</xdr:rowOff>
    </xdr:from>
    <xdr:ext cx="534377" cy="259045"/>
    <xdr:sp macro="" textlink="">
      <xdr:nvSpPr>
        <xdr:cNvPr id="577" name="教育費平均値テキスト"/>
        <xdr:cNvSpPr txBox="1"/>
      </xdr:nvSpPr>
      <xdr:spPr>
        <a:xfrm>
          <a:off x="16370300" y="9402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78" name="フローチャート : 判断 577"/>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28429</xdr:rowOff>
    </xdr:from>
    <xdr:to>
      <xdr:col>22</xdr:col>
      <xdr:colOff>365125</xdr:colOff>
      <xdr:row>56</xdr:row>
      <xdr:rowOff>18923</xdr:rowOff>
    </xdr:to>
    <xdr:cxnSp macro="">
      <xdr:nvCxnSpPr>
        <xdr:cNvPr id="579" name="直線コネクタ 578"/>
        <xdr:cNvCxnSpPr/>
      </xdr:nvCxnSpPr>
      <xdr:spPr>
        <a:xfrm>
          <a:off x="14592300" y="9458179"/>
          <a:ext cx="889000" cy="16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164167</xdr:rowOff>
    </xdr:from>
    <xdr:to>
      <xdr:col>22</xdr:col>
      <xdr:colOff>415925</xdr:colOff>
      <xdr:row>56</xdr:row>
      <xdr:rowOff>94317</xdr:rowOff>
    </xdr:to>
    <xdr:sp macro="" textlink="">
      <xdr:nvSpPr>
        <xdr:cNvPr id="580" name="フローチャート : 判断 579"/>
        <xdr:cNvSpPr/>
      </xdr:nvSpPr>
      <xdr:spPr>
        <a:xfrm>
          <a:off x="154305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85444</xdr:rowOff>
    </xdr:from>
    <xdr:ext cx="534377" cy="259045"/>
    <xdr:sp macro="" textlink="">
      <xdr:nvSpPr>
        <xdr:cNvPr id="581" name="テキスト ボックス 580"/>
        <xdr:cNvSpPr txBox="1"/>
      </xdr:nvSpPr>
      <xdr:spPr>
        <a:xfrm>
          <a:off x="15214111" y="968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28429</xdr:rowOff>
    </xdr:from>
    <xdr:to>
      <xdr:col>21</xdr:col>
      <xdr:colOff>161925</xdr:colOff>
      <xdr:row>56</xdr:row>
      <xdr:rowOff>4331</xdr:rowOff>
    </xdr:to>
    <xdr:cxnSp macro="">
      <xdr:nvCxnSpPr>
        <xdr:cNvPr id="582" name="直線コネクタ 581"/>
        <xdr:cNvCxnSpPr/>
      </xdr:nvCxnSpPr>
      <xdr:spPr>
        <a:xfrm flipV="1">
          <a:off x="13703300" y="9458179"/>
          <a:ext cx="889000" cy="1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3" name="フローチャート : 判断 582"/>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96417</xdr:rowOff>
    </xdr:from>
    <xdr:ext cx="534377" cy="259045"/>
    <xdr:sp macro="" textlink="">
      <xdr:nvSpPr>
        <xdr:cNvPr id="584" name="テキスト ボックス 583"/>
        <xdr:cNvSpPr txBox="1"/>
      </xdr:nvSpPr>
      <xdr:spPr>
        <a:xfrm>
          <a:off x="14325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4331</xdr:rowOff>
    </xdr:from>
    <xdr:to>
      <xdr:col>19</xdr:col>
      <xdr:colOff>644525</xdr:colOff>
      <xdr:row>56</xdr:row>
      <xdr:rowOff>113202</xdr:rowOff>
    </xdr:to>
    <xdr:cxnSp macro="">
      <xdr:nvCxnSpPr>
        <xdr:cNvPr id="585" name="直線コネクタ 584"/>
        <xdr:cNvCxnSpPr/>
      </xdr:nvCxnSpPr>
      <xdr:spPr>
        <a:xfrm flipV="1">
          <a:off x="12814300" y="9605531"/>
          <a:ext cx="889000" cy="10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6" name="フローチャート : 判断 585"/>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104741</xdr:rowOff>
    </xdr:from>
    <xdr:ext cx="534377" cy="259045"/>
    <xdr:sp macro="" textlink="">
      <xdr:nvSpPr>
        <xdr:cNvPr id="587" name="テキスト ボックス 586"/>
        <xdr:cNvSpPr txBox="1"/>
      </xdr:nvSpPr>
      <xdr:spPr>
        <a:xfrm>
          <a:off x="13436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88" name="フローチャート : 判断 587"/>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154659</xdr:rowOff>
    </xdr:from>
    <xdr:ext cx="534377" cy="259045"/>
    <xdr:sp macro="" textlink="">
      <xdr:nvSpPr>
        <xdr:cNvPr id="589" name="テキスト ボックス 588"/>
        <xdr:cNvSpPr txBox="1"/>
      </xdr:nvSpPr>
      <xdr:spPr>
        <a:xfrm>
          <a:off x="12547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6947</xdr:rowOff>
    </xdr:from>
    <xdr:to>
      <xdr:col>23</xdr:col>
      <xdr:colOff>568325</xdr:colOff>
      <xdr:row>56</xdr:row>
      <xdr:rowOff>108547</xdr:rowOff>
    </xdr:to>
    <xdr:sp macro="" textlink="">
      <xdr:nvSpPr>
        <xdr:cNvPr id="595" name="円/楕円 594"/>
        <xdr:cNvSpPr/>
      </xdr:nvSpPr>
      <xdr:spPr>
        <a:xfrm>
          <a:off x="16268700" y="960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156824</xdr:rowOff>
    </xdr:from>
    <xdr:ext cx="534377" cy="259045"/>
    <xdr:sp macro="" textlink="">
      <xdr:nvSpPr>
        <xdr:cNvPr id="596" name="教育費該当値テキスト"/>
        <xdr:cNvSpPr txBox="1"/>
      </xdr:nvSpPr>
      <xdr:spPr>
        <a:xfrm>
          <a:off x="16370300" y="95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46,302</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139573</xdr:rowOff>
    </xdr:from>
    <xdr:to>
      <xdr:col>22</xdr:col>
      <xdr:colOff>415925</xdr:colOff>
      <xdr:row>56</xdr:row>
      <xdr:rowOff>69723</xdr:rowOff>
    </xdr:to>
    <xdr:sp macro="" textlink="">
      <xdr:nvSpPr>
        <xdr:cNvPr id="597" name="円/楕円 596"/>
        <xdr:cNvSpPr/>
      </xdr:nvSpPr>
      <xdr:spPr>
        <a:xfrm>
          <a:off x="15430500" y="956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86250</xdr:rowOff>
    </xdr:from>
    <xdr:ext cx="534377" cy="259045"/>
    <xdr:sp macro="" textlink="">
      <xdr:nvSpPr>
        <xdr:cNvPr id="598" name="テキスト ボックス 597"/>
        <xdr:cNvSpPr txBox="1"/>
      </xdr:nvSpPr>
      <xdr:spPr>
        <a:xfrm>
          <a:off x="15214111" y="93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48,340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149079</xdr:rowOff>
    </xdr:from>
    <xdr:to>
      <xdr:col>21</xdr:col>
      <xdr:colOff>212725</xdr:colOff>
      <xdr:row>55</xdr:row>
      <xdr:rowOff>79229</xdr:rowOff>
    </xdr:to>
    <xdr:sp macro="" textlink="">
      <xdr:nvSpPr>
        <xdr:cNvPr id="599" name="円/楕円 598"/>
        <xdr:cNvSpPr/>
      </xdr:nvSpPr>
      <xdr:spPr>
        <a:xfrm>
          <a:off x="14541500" y="940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95756</xdr:rowOff>
    </xdr:from>
    <xdr:ext cx="534377" cy="259045"/>
    <xdr:sp macro="" textlink="">
      <xdr:nvSpPr>
        <xdr:cNvPr id="600" name="テキスト ボックス 599"/>
        <xdr:cNvSpPr txBox="1"/>
      </xdr:nvSpPr>
      <xdr:spPr>
        <a:xfrm>
          <a:off x="14325111" y="918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56,841</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124981</xdr:rowOff>
    </xdr:from>
    <xdr:to>
      <xdr:col>20</xdr:col>
      <xdr:colOff>9525</xdr:colOff>
      <xdr:row>56</xdr:row>
      <xdr:rowOff>55131</xdr:rowOff>
    </xdr:to>
    <xdr:sp macro="" textlink="">
      <xdr:nvSpPr>
        <xdr:cNvPr id="601" name="円/楕円 600"/>
        <xdr:cNvSpPr/>
      </xdr:nvSpPr>
      <xdr:spPr>
        <a:xfrm>
          <a:off x="13652500" y="955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71658</xdr:rowOff>
    </xdr:from>
    <xdr:ext cx="534377" cy="259045"/>
    <xdr:sp macro="" textlink="">
      <xdr:nvSpPr>
        <xdr:cNvPr id="602" name="テキスト ボックス 601"/>
        <xdr:cNvSpPr txBox="1"/>
      </xdr:nvSpPr>
      <xdr:spPr>
        <a:xfrm>
          <a:off x="13436111" y="932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49,106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62402</xdr:rowOff>
    </xdr:from>
    <xdr:to>
      <xdr:col>18</xdr:col>
      <xdr:colOff>492125</xdr:colOff>
      <xdr:row>56</xdr:row>
      <xdr:rowOff>164002</xdr:rowOff>
    </xdr:to>
    <xdr:sp macro="" textlink="">
      <xdr:nvSpPr>
        <xdr:cNvPr id="603" name="円/楕円 602"/>
        <xdr:cNvSpPr/>
      </xdr:nvSpPr>
      <xdr:spPr>
        <a:xfrm>
          <a:off x="12763500" y="966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155129</xdr:rowOff>
    </xdr:from>
    <xdr:ext cx="534377" cy="259045"/>
    <xdr:sp macro="" textlink="">
      <xdr:nvSpPr>
        <xdr:cNvPr id="604" name="テキスト ボックス 603"/>
        <xdr:cNvSpPr txBox="1"/>
      </xdr:nvSpPr>
      <xdr:spPr>
        <a:xfrm>
          <a:off x="12547111" y="975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43,391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6" name="直線コネクタ 625"/>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29"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0" name="直線コネクタ 629"/>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107834</xdr:rowOff>
    </xdr:from>
    <xdr:to>
      <xdr:col>23</xdr:col>
      <xdr:colOff>517525</xdr:colOff>
      <xdr:row>78</xdr:row>
      <xdr:rowOff>113640</xdr:rowOff>
    </xdr:to>
    <xdr:cxnSp macro="">
      <xdr:nvCxnSpPr>
        <xdr:cNvPr id="631" name="直線コネクタ 630"/>
        <xdr:cNvCxnSpPr/>
      </xdr:nvCxnSpPr>
      <xdr:spPr>
        <a:xfrm flipV="1">
          <a:off x="15481300" y="13480934"/>
          <a:ext cx="8382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54078</xdr:rowOff>
    </xdr:from>
    <xdr:ext cx="469744" cy="259045"/>
    <xdr:sp macro="" textlink="">
      <xdr:nvSpPr>
        <xdr:cNvPr id="632" name="災害復旧費平均値テキスト"/>
        <xdr:cNvSpPr txBox="1"/>
      </xdr:nvSpPr>
      <xdr:spPr>
        <a:xfrm>
          <a:off x="16370300" y="1325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3" name="フローチャート : 判断 632"/>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170813</xdr:rowOff>
    </xdr:from>
    <xdr:to>
      <xdr:col>22</xdr:col>
      <xdr:colOff>365125</xdr:colOff>
      <xdr:row>78</xdr:row>
      <xdr:rowOff>113640</xdr:rowOff>
    </xdr:to>
    <xdr:cxnSp macro="">
      <xdr:nvCxnSpPr>
        <xdr:cNvPr id="634" name="直線コネクタ 633"/>
        <xdr:cNvCxnSpPr/>
      </xdr:nvCxnSpPr>
      <xdr:spPr>
        <a:xfrm>
          <a:off x="14592300" y="13372463"/>
          <a:ext cx="889000" cy="11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55913</xdr:rowOff>
    </xdr:from>
    <xdr:to>
      <xdr:col>22</xdr:col>
      <xdr:colOff>415925</xdr:colOff>
      <xdr:row>78</xdr:row>
      <xdr:rowOff>157513</xdr:rowOff>
    </xdr:to>
    <xdr:sp macro="" textlink="">
      <xdr:nvSpPr>
        <xdr:cNvPr id="635" name="フローチャート : 判断 634"/>
        <xdr:cNvSpPr/>
      </xdr:nvSpPr>
      <xdr:spPr>
        <a:xfrm>
          <a:off x="15430500" y="1342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2590</xdr:rowOff>
    </xdr:from>
    <xdr:ext cx="469744" cy="259045"/>
    <xdr:sp macro="" textlink="">
      <xdr:nvSpPr>
        <xdr:cNvPr id="636" name="テキスト ボックス 635"/>
        <xdr:cNvSpPr txBox="1"/>
      </xdr:nvSpPr>
      <xdr:spPr>
        <a:xfrm>
          <a:off x="15246427" y="1320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161348</xdr:rowOff>
    </xdr:from>
    <xdr:to>
      <xdr:col>21</xdr:col>
      <xdr:colOff>161925</xdr:colOff>
      <xdr:row>77</xdr:row>
      <xdr:rowOff>170813</xdr:rowOff>
    </xdr:to>
    <xdr:cxnSp macro="">
      <xdr:nvCxnSpPr>
        <xdr:cNvPr id="637" name="直線コネクタ 636"/>
        <xdr:cNvCxnSpPr/>
      </xdr:nvCxnSpPr>
      <xdr:spPr>
        <a:xfrm>
          <a:off x="13703300" y="13020098"/>
          <a:ext cx="889000" cy="35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8" name="フローチャート : 判断 637"/>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92587</xdr:rowOff>
    </xdr:from>
    <xdr:ext cx="469744" cy="259045"/>
    <xdr:sp macro="" textlink="">
      <xdr:nvSpPr>
        <xdr:cNvPr id="639" name="テキスト ボックス 638"/>
        <xdr:cNvSpPr txBox="1"/>
      </xdr:nvSpPr>
      <xdr:spPr>
        <a:xfrm>
          <a:off x="14357427" y="1346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161348</xdr:rowOff>
    </xdr:from>
    <xdr:to>
      <xdr:col>19</xdr:col>
      <xdr:colOff>644525</xdr:colOff>
      <xdr:row>77</xdr:row>
      <xdr:rowOff>5398</xdr:rowOff>
    </xdr:to>
    <xdr:cxnSp macro="">
      <xdr:nvCxnSpPr>
        <xdr:cNvPr id="640" name="直線コネクタ 639"/>
        <xdr:cNvCxnSpPr/>
      </xdr:nvCxnSpPr>
      <xdr:spPr>
        <a:xfrm flipV="1">
          <a:off x="12814300" y="13020098"/>
          <a:ext cx="889000" cy="18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1" name="フローチャート : 判断 640"/>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86027</xdr:rowOff>
    </xdr:from>
    <xdr:ext cx="469744" cy="259045"/>
    <xdr:sp macro="" textlink="">
      <xdr:nvSpPr>
        <xdr:cNvPr id="642" name="テキスト ボックス 641"/>
        <xdr:cNvSpPr txBox="1"/>
      </xdr:nvSpPr>
      <xdr:spPr>
        <a:xfrm>
          <a:off x="13468427" y="1345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3" name="フローチャート : 判断 642"/>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71579</xdr:rowOff>
    </xdr:from>
    <xdr:ext cx="469744" cy="259045"/>
    <xdr:sp macro="" textlink="">
      <xdr:nvSpPr>
        <xdr:cNvPr id="644" name="テキスト ボックス 643"/>
        <xdr:cNvSpPr txBox="1"/>
      </xdr:nvSpPr>
      <xdr:spPr>
        <a:xfrm>
          <a:off x="12579427" y="13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57034</xdr:rowOff>
    </xdr:from>
    <xdr:to>
      <xdr:col>23</xdr:col>
      <xdr:colOff>568325</xdr:colOff>
      <xdr:row>78</xdr:row>
      <xdr:rowOff>158634</xdr:rowOff>
    </xdr:to>
    <xdr:sp macro="" textlink="">
      <xdr:nvSpPr>
        <xdr:cNvPr id="650" name="円/楕円 649"/>
        <xdr:cNvSpPr/>
      </xdr:nvSpPr>
      <xdr:spPr>
        <a:xfrm>
          <a:off x="16268700" y="1343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9629</xdr:rowOff>
    </xdr:from>
    <xdr:ext cx="469744" cy="259045"/>
    <xdr:sp macro="" textlink="">
      <xdr:nvSpPr>
        <xdr:cNvPr id="651" name="災害復旧費該当値テキスト"/>
        <xdr:cNvSpPr txBox="1"/>
      </xdr:nvSpPr>
      <xdr:spPr>
        <a:xfrm>
          <a:off x="16370300" y="1338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62840</xdr:rowOff>
    </xdr:from>
    <xdr:to>
      <xdr:col>22</xdr:col>
      <xdr:colOff>415925</xdr:colOff>
      <xdr:row>78</xdr:row>
      <xdr:rowOff>164440</xdr:rowOff>
    </xdr:to>
    <xdr:sp macro="" textlink="">
      <xdr:nvSpPr>
        <xdr:cNvPr id="652" name="円/楕円 651"/>
        <xdr:cNvSpPr/>
      </xdr:nvSpPr>
      <xdr:spPr>
        <a:xfrm>
          <a:off x="15430500" y="134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155567</xdr:rowOff>
    </xdr:from>
    <xdr:ext cx="469744" cy="259045"/>
    <xdr:sp macro="" textlink="">
      <xdr:nvSpPr>
        <xdr:cNvPr id="653" name="テキスト ボックス 652"/>
        <xdr:cNvSpPr txBox="1"/>
      </xdr:nvSpPr>
      <xdr:spPr>
        <a:xfrm>
          <a:off x="15246427" y="1352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120013</xdr:rowOff>
    </xdr:from>
    <xdr:to>
      <xdr:col>21</xdr:col>
      <xdr:colOff>212725</xdr:colOff>
      <xdr:row>78</xdr:row>
      <xdr:rowOff>50163</xdr:rowOff>
    </xdr:to>
    <xdr:sp macro="" textlink="">
      <xdr:nvSpPr>
        <xdr:cNvPr id="654" name="円/楕円 653"/>
        <xdr:cNvSpPr/>
      </xdr:nvSpPr>
      <xdr:spPr>
        <a:xfrm>
          <a:off x="14541500" y="1332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66690</xdr:rowOff>
    </xdr:from>
    <xdr:ext cx="469744" cy="259045"/>
    <xdr:sp macro="" textlink="">
      <xdr:nvSpPr>
        <xdr:cNvPr id="655" name="テキスト ボックス 654"/>
        <xdr:cNvSpPr txBox="1"/>
      </xdr:nvSpPr>
      <xdr:spPr>
        <a:xfrm>
          <a:off x="14357427" y="130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6,139</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110548</xdr:rowOff>
    </xdr:from>
    <xdr:to>
      <xdr:col>20</xdr:col>
      <xdr:colOff>9525</xdr:colOff>
      <xdr:row>76</xdr:row>
      <xdr:rowOff>40698</xdr:rowOff>
    </xdr:to>
    <xdr:sp macro="" textlink="">
      <xdr:nvSpPr>
        <xdr:cNvPr id="656" name="円/楕円 655"/>
        <xdr:cNvSpPr/>
      </xdr:nvSpPr>
      <xdr:spPr>
        <a:xfrm>
          <a:off x="13652500" y="1296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57225</xdr:rowOff>
    </xdr:from>
    <xdr:ext cx="534377" cy="259045"/>
    <xdr:sp macro="" textlink="">
      <xdr:nvSpPr>
        <xdr:cNvPr id="657" name="テキスト ボックス 656"/>
        <xdr:cNvSpPr txBox="1"/>
      </xdr:nvSpPr>
      <xdr:spPr>
        <a:xfrm>
          <a:off x="13436111" y="1274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21,553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126048</xdr:rowOff>
    </xdr:from>
    <xdr:to>
      <xdr:col>18</xdr:col>
      <xdr:colOff>492125</xdr:colOff>
      <xdr:row>77</xdr:row>
      <xdr:rowOff>56198</xdr:rowOff>
    </xdr:to>
    <xdr:sp macro="" textlink="">
      <xdr:nvSpPr>
        <xdr:cNvPr id="658" name="円/楕円 657"/>
        <xdr:cNvSpPr/>
      </xdr:nvSpPr>
      <xdr:spPr>
        <a:xfrm>
          <a:off x="12763500" y="1315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72724</xdr:rowOff>
    </xdr:from>
    <xdr:ext cx="534377" cy="259045"/>
    <xdr:sp macro="" textlink="">
      <xdr:nvSpPr>
        <xdr:cNvPr id="659" name="テキスト ボックス 658"/>
        <xdr:cNvSpPr txBox="1"/>
      </xdr:nvSpPr>
      <xdr:spPr>
        <a:xfrm>
          <a:off x="12547111" y="1293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3" name="直線コネクタ 682"/>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4"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5" name="直線コネクタ 684"/>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6"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7" name="直線コネクタ 686"/>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69417</xdr:rowOff>
    </xdr:from>
    <xdr:to>
      <xdr:col>23</xdr:col>
      <xdr:colOff>517525</xdr:colOff>
      <xdr:row>94</xdr:row>
      <xdr:rowOff>93675</xdr:rowOff>
    </xdr:to>
    <xdr:cxnSp macro="">
      <xdr:nvCxnSpPr>
        <xdr:cNvPr id="688" name="直線コネクタ 687"/>
        <xdr:cNvCxnSpPr/>
      </xdr:nvCxnSpPr>
      <xdr:spPr>
        <a:xfrm flipV="1">
          <a:off x="15481300" y="16185717"/>
          <a:ext cx="838200" cy="2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125861</xdr:rowOff>
    </xdr:from>
    <xdr:ext cx="534377" cy="259045"/>
    <xdr:sp macro="" textlink="">
      <xdr:nvSpPr>
        <xdr:cNvPr id="689" name="公債費平均値テキスト"/>
        <xdr:cNvSpPr txBox="1"/>
      </xdr:nvSpPr>
      <xdr:spPr>
        <a:xfrm>
          <a:off x="16370300" y="16242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0" name="フローチャート : 判断 689"/>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93675</xdr:rowOff>
    </xdr:from>
    <xdr:to>
      <xdr:col>22</xdr:col>
      <xdr:colOff>365125</xdr:colOff>
      <xdr:row>94</xdr:row>
      <xdr:rowOff>145898</xdr:rowOff>
    </xdr:to>
    <xdr:cxnSp macro="">
      <xdr:nvCxnSpPr>
        <xdr:cNvPr id="691" name="直線コネクタ 690"/>
        <xdr:cNvCxnSpPr/>
      </xdr:nvCxnSpPr>
      <xdr:spPr>
        <a:xfrm flipV="1">
          <a:off x="14592300" y="16209975"/>
          <a:ext cx="889000" cy="5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157035</xdr:rowOff>
    </xdr:from>
    <xdr:to>
      <xdr:col>22</xdr:col>
      <xdr:colOff>415925</xdr:colOff>
      <xdr:row>96</xdr:row>
      <xdr:rowOff>87185</xdr:rowOff>
    </xdr:to>
    <xdr:sp macro="" textlink="">
      <xdr:nvSpPr>
        <xdr:cNvPr id="692" name="フローチャート : 判断 691"/>
        <xdr:cNvSpPr/>
      </xdr:nvSpPr>
      <xdr:spPr>
        <a:xfrm>
          <a:off x="15430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78312</xdr:rowOff>
    </xdr:from>
    <xdr:ext cx="534377" cy="259045"/>
    <xdr:sp macro="" textlink="">
      <xdr:nvSpPr>
        <xdr:cNvPr id="693" name="テキスト ボックス 692"/>
        <xdr:cNvSpPr txBox="1"/>
      </xdr:nvSpPr>
      <xdr:spPr>
        <a:xfrm>
          <a:off x="15214111" y="165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143370</xdr:rowOff>
    </xdr:from>
    <xdr:to>
      <xdr:col>21</xdr:col>
      <xdr:colOff>161925</xdr:colOff>
      <xdr:row>94</xdr:row>
      <xdr:rowOff>145898</xdr:rowOff>
    </xdr:to>
    <xdr:cxnSp macro="">
      <xdr:nvCxnSpPr>
        <xdr:cNvPr id="694" name="直線コネクタ 693"/>
        <xdr:cNvCxnSpPr/>
      </xdr:nvCxnSpPr>
      <xdr:spPr>
        <a:xfrm>
          <a:off x="13703300" y="16259670"/>
          <a:ext cx="889000" cy="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5" name="フローチャート : 判断 694"/>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29087</xdr:rowOff>
    </xdr:from>
    <xdr:ext cx="534377" cy="259045"/>
    <xdr:sp macro="" textlink="">
      <xdr:nvSpPr>
        <xdr:cNvPr id="696" name="テキスト ボックス 695"/>
        <xdr:cNvSpPr txBox="1"/>
      </xdr:nvSpPr>
      <xdr:spPr>
        <a:xfrm>
          <a:off x="14325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74307</xdr:rowOff>
    </xdr:from>
    <xdr:to>
      <xdr:col>19</xdr:col>
      <xdr:colOff>644525</xdr:colOff>
      <xdr:row>94</xdr:row>
      <xdr:rowOff>143370</xdr:rowOff>
    </xdr:to>
    <xdr:cxnSp macro="">
      <xdr:nvCxnSpPr>
        <xdr:cNvPr id="697" name="直線コネクタ 696"/>
        <xdr:cNvCxnSpPr/>
      </xdr:nvCxnSpPr>
      <xdr:spPr>
        <a:xfrm>
          <a:off x="12814300" y="16190607"/>
          <a:ext cx="889000" cy="6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698" name="フローチャート : 判断 697"/>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31272</xdr:rowOff>
    </xdr:from>
    <xdr:ext cx="534377" cy="259045"/>
    <xdr:sp macro="" textlink="">
      <xdr:nvSpPr>
        <xdr:cNvPr id="699" name="テキスト ボックス 698"/>
        <xdr:cNvSpPr txBox="1"/>
      </xdr:nvSpPr>
      <xdr:spPr>
        <a:xfrm>
          <a:off x="13436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0" name="フローチャート : 判断 699"/>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29570</xdr:rowOff>
    </xdr:from>
    <xdr:ext cx="534377" cy="259045"/>
    <xdr:sp macro="" textlink="">
      <xdr:nvSpPr>
        <xdr:cNvPr id="701" name="テキスト ボックス 700"/>
        <xdr:cNvSpPr txBox="1"/>
      </xdr:nvSpPr>
      <xdr:spPr>
        <a:xfrm>
          <a:off x="12547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18617</xdr:rowOff>
    </xdr:from>
    <xdr:to>
      <xdr:col>23</xdr:col>
      <xdr:colOff>568325</xdr:colOff>
      <xdr:row>94</xdr:row>
      <xdr:rowOff>120217</xdr:rowOff>
    </xdr:to>
    <xdr:sp macro="" textlink="">
      <xdr:nvSpPr>
        <xdr:cNvPr id="707" name="円/楕円 706"/>
        <xdr:cNvSpPr/>
      </xdr:nvSpPr>
      <xdr:spPr>
        <a:xfrm>
          <a:off x="16268700" y="1613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41494</xdr:rowOff>
    </xdr:from>
    <xdr:ext cx="534377" cy="259045"/>
    <xdr:sp macro="" textlink="">
      <xdr:nvSpPr>
        <xdr:cNvPr id="708" name="公債費該当値テキスト"/>
        <xdr:cNvSpPr txBox="1"/>
      </xdr:nvSpPr>
      <xdr:spPr>
        <a:xfrm>
          <a:off x="16370300" y="1598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65,534</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42875</xdr:rowOff>
    </xdr:from>
    <xdr:to>
      <xdr:col>22</xdr:col>
      <xdr:colOff>415925</xdr:colOff>
      <xdr:row>94</xdr:row>
      <xdr:rowOff>144475</xdr:rowOff>
    </xdr:to>
    <xdr:sp macro="" textlink="">
      <xdr:nvSpPr>
        <xdr:cNvPr id="709" name="円/楕円 708"/>
        <xdr:cNvSpPr/>
      </xdr:nvSpPr>
      <xdr:spPr>
        <a:xfrm>
          <a:off x="15430500" y="1615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161002</xdr:rowOff>
    </xdr:from>
    <xdr:ext cx="534377" cy="259045"/>
    <xdr:sp macro="" textlink="">
      <xdr:nvSpPr>
        <xdr:cNvPr id="710" name="テキスト ボックス 709"/>
        <xdr:cNvSpPr txBox="1"/>
      </xdr:nvSpPr>
      <xdr:spPr>
        <a:xfrm>
          <a:off x="15214111" y="1593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63,624</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95098</xdr:rowOff>
    </xdr:from>
    <xdr:to>
      <xdr:col>21</xdr:col>
      <xdr:colOff>212725</xdr:colOff>
      <xdr:row>95</xdr:row>
      <xdr:rowOff>25248</xdr:rowOff>
    </xdr:to>
    <xdr:sp macro="" textlink="">
      <xdr:nvSpPr>
        <xdr:cNvPr id="711" name="円/楕円 710"/>
        <xdr:cNvSpPr/>
      </xdr:nvSpPr>
      <xdr:spPr>
        <a:xfrm>
          <a:off x="14541500" y="1621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41775</xdr:rowOff>
    </xdr:from>
    <xdr:ext cx="534377" cy="259045"/>
    <xdr:sp macro="" textlink="">
      <xdr:nvSpPr>
        <xdr:cNvPr id="712" name="テキスト ボックス 711"/>
        <xdr:cNvSpPr txBox="1"/>
      </xdr:nvSpPr>
      <xdr:spPr>
        <a:xfrm>
          <a:off x="14325111" y="1598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59,512</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92570</xdr:rowOff>
    </xdr:from>
    <xdr:to>
      <xdr:col>20</xdr:col>
      <xdr:colOff>9525</xdr:colOff>
      <xdr:row>95</xdr:row>
      <xdr:rowOff>22720</xdr:rowOff>
    </xdr:to>
    <xdr:sp macro="" textlink="">
      <xdr:nvSpPr>
        <xdr:cNvPr id="713" name="円/楕円 712"/>
        <xdr:cNvSpPr/>
      </xdr:nvSpPr>
      <xdr:spPr>
        <a:xfrm>
          <a:off x="13652500" y="162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39247</xdr:rowOff>
    </xdr:from>
    <xdr:ext cx="534377" cy="259045"/>
    <xdr:sp macro="" textlink="">
      <xdr:nvSpPr>
        <xdr:cNvPr id="714" name="テキスト ボックス 713"/>
        <xdr:cNvSpPr txBox="1"/>
      </xdr:nvSpPr>
      <xdr:spPr>
        <a:xfrm>
          <a:off x="13436111" y="1598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59,711</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23507</xdr:rowOff>
    </xdr:from>
    <xdr:to>
      <xdr:col>18</xdr:col>
      <xdr:colOff>492125</xdr:colOff>
      <xdr:row>94</xdr:row>
      <xdr:rowOff>125107</xdr:rowOff>
    </xdr:to>
    <xdr:sp macro="" textlink="">
      <xdr:nvSpPr>
        <xdr:cNvPr id="715" name="円/楕円 714"/>
        <xdr:cNvSpPr/>
      </xdr:nvSpPr>
      <xdr:spPr>
        <a:xfrm>
          <a:off x="12763500" y="1613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141634</xdr:rowOff>
    </xdr:from>
    <xdr:ext cx="534377" cy="259045"/>
    <xdr:sp macro="" textlink="">
      <xdr:nvSpPr>
        <xdr:cNvPr id="716" name="テキスト ボックス 715"/>
        <xdr:cNvSpPr txBox="1"/>
      </xdr:nvSpPr>
      <xdr:spPr>
        <a:xfrm>
          <a:off x="12547111" y="1591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0" name="直線コネクタ 739"/>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1"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3"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4" name="直線コネクタ 743"/>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6"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7" name="フローチャート : 判断 746"/>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49" name="フローチャート : 判断 748"/>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0" name="テキスト ボックス 749"/>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2" name="フローチャート : 判断 751"/>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3" name="テキスト ボックス 752"/>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5" name="フローチャート : 判断 754"/>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6" name="テキスト ボックス 755"/>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7" name="フローチャート : 判断 756"/>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8" name="テキスト ボックス 757"/>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5" name="諸支出金該当値テキスト"/>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が類似団体の平均を大き上回るのは、出生率が他の団体に比べ高いことが要因の一つとなる。それに伴い、児童措置費や児童福祉施設等の管理運営費、整備に要する経費が膨らんでいる。保育所等の施設整備の充実により待機児童は少ない。</a:t>
          </a:r>
          <a:endParaRPr kumimoji="1" lang="en-US" altLang="ja-JP" sz="1300">
            <a:latin typeface="ＭＳ Ｐゴシック"/>
          </a:endParaRPr>
        </a:p>
        <a:p>
          <a:r>
            <a:rPr kumimoji="1" lang="ja-JP" altLang="en-US" sz="1300">
              <a:latin typeface="ＭＳ Ｐゴシック"/>
            </a:rPr>
            <a:t>また、公債費が類似団体及び全国平均を上回るのは、合併特例事業における償還額の増加及び平成</a:t>
          </a:r>
          <a:r>
            <a:rPr kumimoji="1" lang="en-US" altLang="ja-JP" sz="1300">
              <a:latin typeface="ＭＳ Ｐゴシック"/>
            </a:rPr>
            <a:t>23</a:t>
          </a:r>
          <a:r>
            <a:rPr kumimoji="1" lang="ja-JP" altLang="en-US" sz="1300">
              <a:latin typeface="ＭＳ Ｐゴシック"/>
            </a:rPr>
            <a:t>年度に発行した住民参加型市場公募債の満期一括償還（</a:t>
          </a:r>
          <a:r>
            <a:rPr kumimoji="1" lang="en-US" altLang="ja-JP" sz="1300">
              <a:latin typeface="ＭＳ Ｐゴシック"/>
            </a:rPr>
            <a:t>400,000</a:t>
          </a:r>
          <a:r>
            <a:rPr kumimoji="1" lang="ja-JP" altLang="en-US" sz="1300">
              <a:latin typeface="ＭＳ Ｐゴシック"/>
            </a:rPr>
            <a:t>千円）が起因している。今後、公債費は減少することを見込んでいるが、「中津市公共施設管理プラン」に基づき、地方債発行を伴う普通建設事業を抑制し、プライマリーバランスに留意した、公債費の適正管理に努める。</a:t>
          </a:r>
          <a:endParaRPr kumimoji="1" lang="en-US" altLang="ja-JP" sz="1300">
            <a:latin typeface="ＭＳ Ｐゴシック"/>
          </a:endParaRPr>
        </a:p>
        <a:p>
          <a:r>
            <a:rPr kumimoji="1" lang="ja-JP" altLang="en-US" sz="1300">
              <a:latin typeface="ＭＳ Ｐゴシック"/>
            </a:rPr>
            <a:t>また、商工費が前年度に比べ大幅に減少したのは、平成</a:t>
          </a:r>
          <a:r>
            <a:rPr kumimoji="1" lang="en-US" altLang="ja-JP" sz="1300">
              <a:latin typeface="ＭＳ Ｐゴシック"/>
            </a:rPr>
            <a:t>27</a:t>
          </a:r>
          <a:r>
            <a:rPr kumimoji="1" lang="ja-JP" altLang="en-US" sz="1300">
              <a:latin typeface="ＭＳ Ｐゴシック"/>
            </a:rPr>
            <a:t>年度にプレミアム商品券事業補助金や西谷農村公園の整備、深耶馬渓公共駐車場整備などを実施したことが影響し、平成</a:t>
          </a:r>
          <a:r>
            <a:rPr kumimoji="1" lang="en-US" altLang="ja-JP" sz="1300">
              <a:latin typeface="ＭＳ Ｐゴシック"/>
            </a:rPr>
            <a:t>27</a:t>
          </a:r>
          <a:r>
            <a:rPr kumimoji="1" lang="ja-JP" altLang="en-US" sz="1300">
              <a:latin typeface="ＭＳ Ｐゴシック"/>
            </a:rPr>
            <a:t>年度が例年に比べ支出が多かったことによるものであり、本年度は例年並みの水準に戻ったことを示している。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歳入決算に関しては、自動車関連会社の増益による法人税増額などによる地方税の</a:t>
          </a:r>
          <a:r>
            <a:rPr kumimoji="1" lang="en-US" altLang="ja-JP" sz="1300">
              <a:latin typeface="ＭＳ ゴシック" pitchFamily="49" charset="-128"/>
              <a:ea typeface="ＭＳ ゴシック" pitchFamily="49" charset="-128"/>
            </a:rPr>
            <a:t>252,128</a:t>
          </a:r>
          <a:r>
            <a:rPr kumimoji="1" lang="ja-JP" altLang="en-US" sz="1300">
              <a:latin typeface="ＭＳ ゴシック" pitchFamily="49" charset="-128"/>
              <a:ea typeface="ＭＳ ゴシック" pitchFamily="49" charset="-128"/>
            </a:rPr>
            <a:t>千円増額があったものの、地方交付税の</a:t>
          </a:r>
          <a:r>
            <a:rPr kumimoji="1" lang="en-US" altLang="ja-JP" sz="1300">
              <a:latin typeface="ＭＳ ゴシック" pitchFamily="49" charset="-128"/>
              <a:ea typeface="ＭＳ ゴシック" pitchFamily="49" charset="-128"/>
            </a:rPr>
            <a:t>400,262</a:t>
          </a:r>
          <a:r>
            <a:rPr kumimoji="1" lang="ja-JP" altLang="en-US" sz="1300">
              <a:latin typeface="ＭＳ ゴシック" pitchFamily="49" charset="-128"/>
              <a:ea typeface="ＭＳ ゴシック" pitchFamily="49" charset="-128"/>
            </a:rPr>
            <a:t>千円減額があり、歳入総額では</a:t>
          </a:r>
          <a:r>
            <a:rPr kumimoji="1" lang="en-US" altLang="ja-JP" sz="1300">
              <a:latin typeface="ＭＳ ゴシック" pitchFamily="49" charset="-128"/>
              <a:ea typeface="ＭＳ ゴシック" pitchFamily="49" charset="-128"/>
            </a:rPr>
            <a:t>906,811</a:t>
          </a:r>
          <a:r>
            <a:rPr kumimoji="1" lang="ja-JP" altLang="en-US" sz="1300">
              <a:latin typeface="ＭＳ ゴシック" pitchFamily="49" charset="-128"/>
              <a:ea typeface="ＭＳ ゴシック" pitchFamily="49" charset="-128"/>
            </a:rPr>
            <a:t>千円の減となった。歳出に関しては、扶助費、公債費の増額、普通建設事業費は大幅な減額となり、歳出総額では</a:t>
          </a:r>
          <a:r>
            <a:rPr kumimoji="1" lang="en-US" altLang="ja-JP" sz="1300">
              <a:latin typeface="ＭＳ ゴシック" pitchFamily="49" charset="-128"/>
              <a:ea typeface="ＭＳ ゴシック" pitchFamily="49" charset="-128"/>
            </a:rPr>
            <a:t>749,209</a:t>
          </a:r>
          <a:r>
            <a:rPr kumimoji="1" lang="ja-JP" altLang="en-US" sz="1300">
              <a:latin typeface="ＭＳ ゴシック" pitchFamily="49" charset="-128"/>
              <a:ea typeface="ＭＳ ゴシック" pitchFamily="49" charset="-128"/>
            </a:rPr>
            <a:t>千円減額であった。歳入の減が大きく、実質収支は</a:t>
          </a:r>
          <a:r>
            <a:rPr kumimoji="1" lang="en-US" altLang="ja-JP" sz="1300">
              <a:latin typeface="ＭＳ ゴシック" pitchFamily="49" charset="-128"/>
              <a:ea typeface="ＭＳ ゴシック" pitchFamily="49" charset="-128"/>
            </a:rPr>
            <a:t>198,018</a:t>
          </a:r>
          <a:r>
            <a:rPr kumimoji="1" lang="ja-JP" altLang="en-US" sz="1300">
              <a:latin typeface="ＭＳ ゴシック" pitchFamily="49" charset="-128"/>
              <a:ea typeface="ＭＳ ゴシック" pitchFamily="49" charset="-128"/>
            </a:rPr>
            <a:t>千円減額となった。また、普通建設事業費の減（前年度比△</a:t>
          </a:r>
          <a:r>
            <a:rPr kumimoji="1" lang="en-US" altLang="ja-JP" sz="1300">
              <a:latin typeface="ＭＳ ゴシック" pitchFamily="49" charset="-128"/>
              <a:ea typeface="ＭＳ ゴシック" pitchFamily="49" charset="-128"/>
            </a:rPr>
            <a:t>862,223</a:t>
          </a:r>
          <a:r>
            <a:rPr kumimoji="1" lang="ja-JP" altLang="en-US" sz="1300">
              <a:latin typeface="ＭＳ ゴシック" pitchFamily="49" charset="-128"/>
              <a:ea typeface="ＭＳ ゴシック" pitchFamily="49" charset="-128"/>
            </a:rPr>
            <a:t>千円）などが影響し、財政調整基金の取崩が少なく残高は前年度比</a:t>
          </a:r>
          <a:r>
            <a:rPr kumimoji="1" lang="en-US" altLang="ja-JP" sz="1300">
              <a:latin typeface="ＭＳ ゴシック" pitchFamily="49" charset="-128"/>
              <a:ea typeface="ＭＳ ゴシック" pitchFamily="49" charset="-128"/>
            </a:rPr>
            <a:t>452,270</a:t>
          </a:r>
          <a:r>
            <a:rPr kumimoji="1" lang="ja-JP" altLang="en-US" sz="1300">
              <a:latin typeface="ＭＳ ゴシック" pitchFamily="49" charset="-128"/>
              <a:ea typeface="ＭＳ ゴシック" pitchFamily="49" charset="-128"/>
            </a:rPr>
            <a:t>千円増額となった。</a:t>
          </a:r>
          <a:endParaRPr kumimoji="1" lang="en-US" altLang="ja-JP" sz="1300">
            <a:latin typeface="ＭＳ ゴシック" pitchFamily="49" charset="-128"/>
            <a:ea typeface="ＭＳ ゴシック" pitchFamily="49" charset="-128"/>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一般会計等の実質収支が</a:t>
          </a:r>
          <a:r>
            <a:rPr kumimoji="1" lang="en-US" altLang="ja-JP" sz="1400">
              <a:latin typeface="ＭＳ ゴシック" pitchFamily="49" charset="-128"/>
              <a:ea typeface="ＭＳ ゴシック" pitchFamily="49" charset="-128"/>
            </a:rPr>
            <a:t>198,018</a:t>
          </a:r>
          <a:r>
            <a:rPr kumimoji="1" lang="ja-JP" altLang="en-US" sz="1400">
              <a:latin typeface="ＭＳ ゴシック" pitchFamily="49" charset="-128"/>
              <a:ea typeface="ＭＳ ゴシック" pitchFamily="49" charset="-128"/>
            </a:rPr>
            <a:t>千円の減額となったことが起因し当該比率は</a:t>
          </a:r>
          <a:r>
            <a:rPr kumimoji="1" lang="en-US" altLang="ja-JP" sz="1400">
              <a:latin typeface="ＭＳ ゴシック" pitchFamily="49" charset="-128"/>
              <a:ea typeface="ＭＳ ゴシック" pitchFamily="49" charset="-128"/>
            </a:rPr>
            <a:t>0.19</a:t>
          </a:r>
          <a:r>
            <a:rPr kumimoji="1" lang="ja-JP" altLang="en-US" sz="1400">
              <a:latin typeface="ＭＳ ゴシック" pitchFamily="49" charset="-128"/>
              <a:ea typeface="ＭＳ ゴシック" pitchFamily="49" charset="-128"/>
            </a:rPr>
            <a:t>ポイントの悪化となったが、国民健康保険事業特別会計（事業勘定）において被保険者数の減少による医療費の減により、資金剰余額が</a:t>
          </a:r>
          <a:r>
            <a:rPr kumimoji="1" lang="en-US" altLang="ja-JP" sz="1400">
              <a:latin typeface="ＭＳ ゴシック" pitchFamily="49" charset="-128"/>
              <a:ea typeface="ＭＳ ゴシック" pitchFamily="49" charset="-128"/>
            </a:rPr>
            <a:t>95,315</a:t>
          </a:r>
          <a:r>
            <a:rPr kumimoji="1" lang="ja-JP" altLang="en-US" sz="1400">
              <a:latin typeface="ＭＳ ゴシック" pitchFamily="49" charset="-128"/>
              <a:ea typeface="ＭＳ ゴシック" pitchFamily="49" charset="-128"/>
            </a:rPr>
            <a:t>千円の増額となり、簡易水道事業特別会計においては上水道との経営統合による打ち切り決算による資金剰余額が</a:t>
          </a:r>
          <a:r>
            <a:rPr kumimoji="1" lang="en-US" altLang="ja-JP" sz="1400">
              <a:latin typeface="ＭＳ ゴシック" pitchFamily="49" charset="-128"/>
              <a:ea typeface="ＭＳ ゴシック" pitchFamily="49" charset="-128"/>
            </a:rPr>
            <a:t>107,059</a:t>
          </a:r>
          <a:r>
            <a:rPr kumimoji="1" lang="ja-JP" altLang="en-US" sz="1400">
              <a:latin typeface="ＭＳ ゴシック" pitchFamily="49" charset="-128"/>
              <a:ea typeface="ＭＳ ゴシック" pitchFamily="49" charset="-128"/>
            </a:rPr>
            <a:t>千円の増額となったことにより、一般会計等を除く会計の資金剰余額は前年度並みに推移している。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連結実質赤字比率は「早期健全化段階」の基準を大きく下回っており、良好な状態にあるため引き続き、当該比率の適正な推移に努める。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42146787</v>
      </c>
      <c r="BO4" s="411"/>
      <c r="BP4" s="411"/>
      <c r="BQ4" s="411"/>
      <c r="BR4" s="411"/>
      <c r="BS4" s="411"/>
      <c r="BT4" s="411"/>
      <c r="BU4" s="412"/>
      <c r="BV4" s="410">
        <v>43053598</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5.5</v>
      </c>
      <c r="CU4" s="588"/>
      <c r="CV4" s="588"/>
      <c r="CW4" s="588"/>
      <c r="CX4" s="588"/>
      <c r="CY4" s="588"/>
      <c r="CZ4" s="588"/>
      <c r="DA4" s="589"/>
      <c r="DB4" s="587">
        <v>6.2</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40508004</v>
      </c>
      <c r="BO5" s="416"/>
      <c r="BP5" s="416"/>
      <c r="BQ5" s="416"/>
      <c r="BR5" s="416"/>
      <c r="BS5" s="416"/>
      <c r="BT5" s="416"/>
      <c r="BU5" s="417"/>
      <c r="BV5" s="415">
        <v>41257213</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94.4</v>
      </c>
      <c r="CU5" s="386"/>
      <c r="CV5" s="386"/>
      <c r="CW5" s="386"/>
      <c r="CX5" s="386"/>
      <c r="CY5" s="386"/>
      <c r="CZ5" s="386"/>
      <c r="DA5" s="387"/>
      <c r="DB5" s="385">
        <v>94.5</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1638783</v>
      </c>
      <c r="BO6" s="416"/>
      <c r="BP6" s="416"/>
      <c r="BQ6" s="416"/>
      <c r="BR6" s="416"/>
      <c r="BS6" s="416"/>
      <c r="BT6" s="416"/>
      <c r="BU6" s="417"/>
      <c r="BV6" s="415">
        <v>1796385</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99.7</v>
      </c>
      <c r="CU6" s="562"/>
      <c r="CV6" s="562"/>
      <c r="CW6" s="562"/>
      <c r="CX6" s="562"/>
      <c r="CY6" s="562"/>
      <c r="CZ6" s="562"/>
      <c r="DA6" s="563"/>
      <c r="DB6" s="561">
        <v>101</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328534</v>
      </c>
      <c r="BO7" s="416"/>
      <c r="BP7" s="416"/>
      <c r="BQ7" s="416"/>
      <c r="BR7" s="416"/>
      <c r="BS7" s="416"/>
      <c r="BT7" s="416"/>
      <c r="BU7" s="417"/>
      <c r="BV7" s="415">
        <v>288118</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23727081</v>
      </c>
      <c r="CU7" s="416"/>
      <c r="CV7" s="416"/>
      <c r="CW7" s="416"/>
      <c r="CX7" s="416"/>
      <c r="CY7" s="416"/>
      <c r="CZ7" s="416"/>
      <c r="DA7" s="417"/>
      <c r="DB7" s="415">
        <v>24214325</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1310249</v>
      </c>
      <c r="BO8" s="416"/>
      <c r="BP8" s="416"/>
      <c r="BQ8" s="416"/>
      <c r="BR8" s="416"/>
      <c r="BS8" s="416"/>
      <c r="BT8" s="416"/>
      <c r="BU8" s="417"/>
      <c r="BV8" s="415">
        <v>1508267</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0.5</v>
      </c>
      <c r="CU8" s="525"/>
      <c r="CV8" s="525"/>
      <c r="CW8" s="525"/>
      <c r="CX8" s="525"/>
      <c r="CY8" s="525"/>
      <c r="CZ8" s="525"/>
      <c r="DA8" s="526"/>
      <c r="DB8" s="524">
        <v>0.5</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83965</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-198018</v>
      </c>
      <c r="BO9" s="416"/>
      <c r="BP9" s="416"/>
      <c r="BQ9" s="416"/>
      <c r="BR9" s="416"/>
      <c r="BS9" s="416"/>
      <c r="BT9" s="416"/>
      <c r="BU9" s="417"/>
      <c r="BV9" s="415">
        <v>217023</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20</v>
      </c>
      <c r="CU9" s="386"/>
      <c r="CV9" s="386"/>
      <c r="CW9" s="386"/>
      <c r="CX9" s="386"/>
      <c r="CY9" s="386"/>
      <c r="CZ9" s="386"/>
      <c r="DA9" s="387"/>
      <c r="DB9" s="385">
        <v>18.600000000000001</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84312</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5678</v>
      </c>
      <c r="BO10" s="416"/>
      <c r="BP10" s="416"/>
      <c r="BQ10" s="416"/>
      <c r="BR10" s="416"/>
      <c r="BS10" s="416"/>
      <c r="BT10" s="416"/>
      <c r="BU10" s="417"/>
      <c r="BV10" s="415">
        <v>6685</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c r="A12" s="140"/>
      <c r="B12" s="527" t="s">
        <v>115</v>
      </c>
      <c r="C12" s="528"/>
      <c r="D12" s="528"/>
      <c r="E12" s="528"/>
      <c r="F12" s="528"/>
      <c r="G12" s="528"/>
      <c r="H12" s="528"/>
      <c r="I12" s="528"/>
      <c r="J12" s="528"/>
      <c r="K12" s="529"/>
      <c r="L12" s="536" t="s">
        <v>116</v>
      </c>
      <c r="M12" s="537"/>
      <c r="N12" s="537"/>
      <c r="O12" s="537"/>
      <c r="P12" s="537"/>
      <c r="Q12" s="538"/>
      <c r="R12" s="539">
        <v>84864</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303408</v>
      </c>
      <c r="BO12" s="416"/>
      <c r="BP12" s="416"/>
      <c r="BQ12" s="416"/>
      <c r="BR12" s="416"/>
      <c r="BS12" s="416"/>
      <c r="BT12" s="416"/>
      <c r="BU12" s="417"/>
      <c r="BV12" s="415">
        <v>600000</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123</v>
      </c>
      <c r="CU12" s="525"/>
      <c r="CV12" s="525"/>
      <c r="CW12" s="525"/>
      <c r="CX12" s="525"/>
      <c r="CY12" s="525"/>
      <c r="CZ12" s="525"/>
      <c r="DA12" s="526"/>
      <c r="DB12" s="524" t="s">
        <v>123</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124</v>
      </c>
      <c r="N13" s="514"/>
      <c r="O13" s="514"/>
      <c r="P13" s="514"/>
      <c r="Q13" s="515"/>
      <c r="R13" s="516">
        <v>83986</v>
      </c>
      <c r="S13" s="517"/>
      <c r="T13" s="517"/>
      <c r="U13" s="517"/>
      <c r="V13" s="518"/>
      <c r="W13" s="504" t="s">
        <v>125</v>
      </c>
      <c r="X13" s="428"/>
      <c r="Y13" s="428"/>
      <c r="Z13" s="428"/>
      <c r="AA13" s="428"/>
      <c r="AB13" s="429"/>
      <c r="AC13" s="391">
        <v>2084</v>
      </c>
      <c r="AD13" s="392"/>
      <c r="AE13" s="392"/>
      <c r="AF13" s="392"/>
      <c r="AG13" s="393"/>
      <c r="AH13" s="391">
        <v>2106</v>
      </c>
      <c r="AI13" s="392"/>
      <c r="AJ13" s="392"/>
      <c r="AK13" s="392"/>
      <c r="AL13" s="394"/>
      <c r="AM13" s="484" t="s">
        <v>126</v>
      </c>
      <c r="AN13" s="389"/>
      <c r="AO13" s="389"/>
      <c r="AP13" s="389"/>
      <c r="AQ13" s="389"/>
      <c r="AR13" s="389"/>
      <c r="AS13" s="389"/>
      <c r="AT13" s="390"/>
      <c r="AU13" s="472" t="s">
        <v>120</v>
      </c>
      <c r="AV13" s="473"/>
      <c r="AW13" s="473"/>
      <c r="AX13" s="473"/>
      <c r="AY13" s="395" t="s">
        <v>127</v>
      </c>
      <c r="AZ13" s="396"/>
      <c r="BA13" s="396"/>
      <c r="BB13" s="396"/>
      <c r="BC13" s="396"/>
      <c r="BD13" s="396"/>
      <c r="BE13" s="396"/>
      <c r="BF13" s="396"/>
      <c r="BG13" s="396"/>
      <c r="BH13" s="396"/>
      <c r="BI13" s="396"/>
      <c r="BJ13" s="396"/>
      <c r="BK13" s="396"/>
      <c r="BL13" s="396"/>
      <c r="BM13" s="397"/>
      <c r="BN13" s="415">
        <v>-495748</v>
      </c>
      <c r="BO13" s="416"/>
      <c r="BP13" s="416"/>
      <c r="BQ13" s="416"/>
      <c r="BR13" s="416"/>
      <c r="BS13" s="416"/>
      <c r="BT13" s="416"/>
      <c r="BU13" s="417"/>
      <c r="BV13" s="415">
        <v>-376292</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5.0999999999999996</v>
      </c>
      <c r="CU13" s="386"/>
      <c r="CV13" s="386"/>
      <c r="CW13" s="386"/>
      <c r="CX13" s="386"/>
      <c r="CY13" s="386"/>
      <c r="CZ13" s="386"/>
      <c r="DA13" s="387"/>
      <c r="DB13" s="385">
        <v>5.5</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85264</v>
      </c>
      <c r="S14" s="517"/>
      <c r="T14" s="517"/>
      <c r="U14" s="517"/>
      <c r="V14" s="518"/>
      <c r="W14" s="519"/>
      <c r="X14" s="431"/>
      <c r="Y14" s="431"/>
      <c r="Z14" s="431"/>
      <c r="AA14" s="431"/>
      <c r="AB14" s="432"/>
      <c r="AC14" s="509">
        <v>5.4</v>
      </c>
      <c r="AD14" s="510"/>
      <c r="AE14" s="510"/>
      <c r="AF14" s="510"/>
      <c r="AG14" s="511"/>
      <c r="AH14" s="509">
        <v>5.5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31.2</v>
      </c>
      <c r="CU14" s="488"/>
      <c r="CV14" s="488"/>
      <c r="CW14" s="488"/>
      <c r="CX14" s="488"/>
      <c r="CY14" s="488"/>
      <c r="CZ14" s="488"/>
      <c r="DA14" s="489"/>
      <c r="DB14" s="520">
        <v>32.200000000000003</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124</v>
      </c>
      <c r="N15" s="514"/>
      <c r="O15" s="514"/>
      <c r="P15" s="514"/>
      <c r="Q15" s="515"/>
      <c r="R15" s="516">
        <v>84572</v>
      </c>
      <c r="S15" s="517"/>
      <c r="T15" s="517"/>
      <c r="U15" s="517"/>
      <c r="V15" s="518"/>
      <c r="W15" s="504" t="s">
        <v>131</v>
      </c>
      <c r="X15" s="428"/>
      <c r="Y15" s="428"/>
      <c r="Z15" s="428"/>
      <c r="AA15" s="428"/>
      <c r="AB15" s="429"/>
      <c r="AC15" s="391">
        <v>12875</v>
      </c>
      <c r="AD15" s="392"/>
      <c r="AE15" s="392"/>
      <c r="AF15" s="392"/>
      <c r="AG15" s="393"/>
      <c r="AH15" s="391">
        <v>12763</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9262821</v>
      </c>
      <c r="BO15" s="411"/>
      <c r="BP15" s="411"/>
      <c r="BQ15" s="411"/>
      <c r="BR15" s="411"/>
      <c r="BS15" s="411"/>
      <c r="BT15" s="411"/>
      <c r="BU15" s="412"/>
      <c r="BV15" s="410">
        <v>9167553</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33.5</v>
      </c>
      <c r="AD16" s="510"/>
      <c r="AE16" s="510"/>
      <c r="AF16" s="510"/>
      <c r="AG16" s="511"/>
      <c r="AH16" s="509">
        <v>33.6</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18856857</v>
      </c>
      <c r="BO16" s="416"/>
      <c r="BP16" s="416"/>
      <c r="BQ16" s="416"/>
      <c r="BR16" s="416"/>
      <c r="BS16" s="416"/>
      <c r="BT16" s="416"/>
      <c r="BU16" s="417"/>
      <c r="BV16" s="415">
        <v>18503315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23421</v>
      </c>
      <c r="AD17" s="392"/>
      <c r="AE17" s="392"/>
      <c r="AF17" s="392"/>
      <c r="AG17" s="393"/>
      <c r="AH17" s="391">
        <v>23088</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11788763</v>
      </c>
      <c r="BO17" s="416"/>
      <c r="BP17" s="416"/>
      <c r="BQ17" s="416"/>
      <c r="BR17" s="416"/>
      <c r="BS17" s="416"/>
      <c r="BT17" s="416"/>
      <c r="BU17" s="417"/>
      <c r="BV17" s="415">
        <v>11657250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491.53</v>
      </c>
      <c r="M18" s="480"/>
      <c r="N18" s="480"/>
      <c r="O18" s="480"/>
      <c r="P18" s="480"/>
      <c r="Q18" s="480"/>
      <c r="R18" s="481"/>
      <c r="S18" s="481"/>
      <c r="T18" s="481"/>
      <c r="U18" s="481"/>
      <c r="V18" s="482"/>
      <c r="W18" s="496"/>
      <c r="X18" s="497"/>
      <c r="Y18" s="497"/>
      <c r="Z18" s="497"/>
      <c r="AA18" s="497"/>
      <c r="AB18" s="505"/>
      <c r="AC18" s="379">
        <v>61</v>
      </c>
      <c r="AD18" s="380"/>
      <c r="AE18" s="380"/>
      <c r="AF18" s="380"/>
      <c r="AG18" s="483"/>
      <c r="AH18" s="379">
        <v>60.8</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22807316</v>
      </c>
      <c r="BO18" s="416"/>
      <c r="BP18" s="416"/>
      <c r="BQ18" s="416"/>
      <c r="BR18" s="416"/>
      <c r="BS18" s="416"/>
      <c r="BT18" s="416"/>
      <c r="BU18" s="417"/>
      <c r="BV18" s="415">
        <v>23359414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171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27501043</v>
      </c>
      <c r="BO19" s="416"/>
      <c r="BP19" s="416"/>
      <c r="BQ19" s="416"/>
      <c r="BR19" s="416"/>
      <c r="BS19" s="416"/>
      <c r="BT19" s="416"/>
      <c r="BU19" s="417"/>
      <c r="BV19" s="415">
        <v>28725900</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35785</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43812038</v>
      </c>
      <c r="BO23" s="416"/>
      <c r="BP23" s="416"/>
      <c r="BQ23" s="416"/>
      <c r="BR23" s="416"/>
      <c r="BS23" s="416"/>
      <c r="BT23" s="416"/>
      <c r="BU23" s="417"/>
      <c r="BV23" s="415">
        <v>44776245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8850</v>
      </c>
      <c r="R24" s="392"/>
      <c r="S24" s="392"/>
      <c r="T24" s="392"/>
      <c r="U24" s="392"/>
      <c r="V24" s="393"/>
      <c r="W24" s="457"/>
      <c r="X24" s="448"/>
      <c r="Y24" s="449"/>
      <c r="Z24" s="388" t="s">
        <v>155</v>
      </c>
      <c r="AA24" s="389"/>
      <c r="AB24" s="389"/>
      <c r="AC24" s="389"/>
      <c r="AD24" s="389"/>
      <c r="AE24" s="389"/>
      <c r="AF24" s="389"/>
      <c r="AG24" s="390"/>
      <c r="AH24" s="391">
        <v>718</v>
      </c>
      <c r="AI24" s="392"/>
      <c r="AJ24" s="392"/>
      <c r="AK24" s="392"/>
      <c r="AL24" s="393"/>
      <c r="AM24" s="391">
        <v>2263136</v>
      </c>
      <c r="AN24" s="392"/>
      <c r="AO24" s="392"/>
      <c r="AP24" s="392"/>
      <c r="AQ24" s="392"/>
      <c r="AR24" s="393"/>
      <c r="AS24" s="391">
        <v>3152</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39593081</v>
      </c>
      <c r="BO24" s="416"/>
      <c r="BP24" s="416"/>
      <c r="BQ24" s="416"/>
      <c r="BR24" s="416"/>
      <c r="BS24" s="416"/>
      <c r="BT24" s="416"/>
      <c r="BU24" s="417"/>
      <c r="BV24" s="415">
        <v>39220615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1</v>
      </c>
      <c r="M25" s="392"/>
      <c r="N25" s="392"/>
      <c r="O25" s="392"/>
      <c r="P25" s="393"/>
      <c r="Q25" s="391">
        <v>7270</v>
      </c>
      <c r="R25" s="392"/>
      <c r="S25" s="392"/>
      <c r="T25" s="392"/>
      <c r="U25" s="392"/>
      <c r="V25" s="393"/>
      <c r="W25" s="457"/>
      <c r="X25" s="448"/>
      <c r="Y25" s="449"/>
      <c r="Z25" s="388" t="s">
        <v>158</v>
      </c>
      <c r="AA25" s="389"/>
      <c r="AB25" s="389"/>
      <c r="AC25" s="389"/>
      <c r="AD25" s="389"/>
      <c r="AE25" s="389"/>
      <c r="AF25" s="389"/>
      <c r="AG25" s="390"/>
      <c r="AH25" s="391">
        <v>120</v>
      </c>
      <c r="AI25" s="392"/>
      <c r="AJ25" s="392"/>
      <c r="AK25" s="392"/>
      <c r="AL25" s="393"/>
      <c r="AM25" s="391">
        <v>333720</v>
      </c>
      <c r="AN25" s="392"/>
      <c r="AO25" s="392"/>
      <c r="AP25" s="392"/>
      <c r="AQ25" s="392"/>
      <c r="AR25" s="393"/>
      <c r="AS25" s="391">
        <v>2781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3850703</v>
      </c>
      <c r="BO25" s="411"/>
      <c r="BP25" s="411"/>
      <c r="BQ25" s="411"/>
      <c r="BR25" s="411"/>
      <c r="BS25" s="411"/>
      <c r="BT25" s="411"/>
      <c r="BU25" s="412"/>
      <c r="BV25" s="410">
        <v>4173587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6400</v>
      </c>
      <c r="R26" s="392"/>
      <c r="S26" s="392"/>
      <c r="T26" s="392"/>
      <c r="U26" s="392"/>
      <c r="V26" s="393"/>
      <c r="W26" s="457"/>
      <c r="X26" s="448"/>
      <c r="Y26" s="449"/>
      <c r="Z26" s="388" t="s">
        <v>161</v>
      </c>
      <c r="AA26" s="470"/>
      <c r="AB26" s="470"/>
      <c r="AC26" s="470"/>
      <c r="AD26" s="470"/>
      <c r="AE26" s="470"/>
      <c r="AF26" s="470"/>
      <c r="AG26" s="471"/>
      <c r="AH26" s="391">
        <v>17</v>
      </c>
      <c r="AI26" s="392"/>
      <c r="AJ26" s="392"/>
      <c r="AK26" s="392"/>
      <c r="AL26" s="393"/>
      <c r="AM26" s="391">
        <v>67524</v>
      </c>
      <c r="AN26" s="392"/>
      <c r="AO26" s="392"/>
      <c r="AP26" s="392"/>
      <c r="AQ26" s="392"/>
      <c r="AR26" s="393"/>
      <c r="AS26" s="391">
        <v>3972</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123</v>
      </c>
      <c r="BO26" s="416"/>
      <c r="BP26" s="416"/>
      <c r="BQ26" s="416"/>
      <c r="BR26" s="416"/>
      <c r="BS26" s="416"/>
      <c r="BT26" s="416"/>
      <c r="BU26" s="417"/>
      <c r="BV26" s="415" t="s">
        <v>123</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4480</v>
      </c>
      <c r="R27" s="392"/>
      <c r="S27" s="392"/>
      <c r="T27" s="392"/>
      <c r="U27" s="392"/>
      <c r="V27" s="393"/>
      <c r="W27" s="457"/>
      <c r="X27" s="448"/>
      <c r="Y27" s="449"/>
      <c r="Z27" s="388" t="s">
        <v>164</v>
      </c>
      <c r="AA27" s="389"/>
      <c r="AB27" s="389"/>
      <c r="AC27" s="389"/>
      <c r="AD27" s="389"/>
      <c r="AE27" s="389"/>
      <c r="AF27" s="389"/>
      <c r="AG27" s="390"/>
      <c r="AH27" s="391">
        <v>43</v>
      </c>
      <c r="AI27" s="392"/>
      <c r="AJ27" s="392"/>
      <c r="AK27" s="392"/>
      <c r="AL27" s="393"/>
      <c r="AM27" s="391">
        <v>124625</v>
      </c>
      <c r="AN27" s="392"/>
      <c r="AO27" s="392"/>
      <c r="AP27" s="392"/>
      <c r="AQ27" s="392"/>
      <c r="AR27" s="393"/>
      <c r="AS27" s="391">
        <v>2898</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1086520</v>
      </c>
      <c r="BO27" s="419"/>
      <c r="BP27" s="419"/>
      <c r="BQ27" s="419"/>
      <c r="BR27" s="419"/>
      <c r="BS27" s="419"/>
      <c r="BT27" s="419"/>
      <c r="BU27" s="420"/>
      <c r="BV27" s="418">
        <v>1085683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4060</v>
      </c>
      <c r="R28" s="392"/>
      <c r="S28" s="392"/>
      <c r="T28" s="392"/>
      <c r="U28" s="392"/>
      <c r="V28" s="393"/>
      <c r="W28" s="457"/>
      <c r="X28" s="448"/>
      <c r="Y28" s="449"/>
      <c r="Z28" s="388" t="s">
        <v>167</v>
      </c>
      <c r="AA28" s="389"/>
      <c r="AB28" s="389"/>
      <c r="AC28" s="389"/>
      <c r="AD28" s="389"/>
      <c r="AE28" s="389"/>
      <c r="AF28" s="389"/>
      <c r="AG28" s="390"/>
      <c r="AH28" s="391" t="s">
        <v>123</v>
      </c>
      <c r="AI28" s="392"/>
      <c r="AJ28" s="392"/>
      <c r="AK28" s="392"/>
      <c r="AL28" s="393"/>
      <c r="AM28" s="391" t="s">
        <v>123</v>
      </c>
      <c r="AN28" s="392"/>
      <c r="AO28" s="392"/>
      <c r="AP28" s="392"/>
      <c r="AQ28" s="392"/>
      <c r="AR28" s="393"/>
      <c r="AS28" s="391" t="s">
        <v>123</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3972645</v>
      </c>
      <c r="BO28" s="411"/>
      <c r="BP28" s="411"/>
      <c r="BQ28" s="411"/>
      <c r="BR28" s="411"/>
      <c r="BS28" s="411"/>
      <c r="BT28" s="411"/>
      <c r="BU28" s="412"/>
      <c r="BV28" s="410">
        <v>3520375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26</v>
      </c>
      <c r="M29" s="392"/>
      <c r="N29" s="392"/>
      <c r="O29" s="392"/>
      <c r="P29" s="393"/>
      <c r="Q29" s="391">
        <v>3880</v>
      </c>
      <c r="R29" s="392"/>
      <c r="S29" s="392"/>
      <c r="T29" s="392"/>
      <c r="U29" s="392"/>
      <c r="V29" s="393"/>
      <c r="W29" s="458"/>
      <c r="X29" s="459"/>
      <c r="Y29" s="460"/>
      <c r="Z29" s="388" t="s">
        <v>171</v>
      </c>
      <c r="AA29" s="389"/>
      <c r="AB29" s="389"/>
      <c r="AC29" s="389"/>
      <c r="AD29" s="389"/>
      <c r="AE29" s="389"/>
      <c r="AF29" s="389"/>
      <c r="AG29" s="390"/>
      <c r="AH29" s="391">
        <v>761</v>
      </c>
      <c r="AI29" s="392"/>
      <c r="AJ29" s="392"/>
      <c r="AK29" s="392"/>
      <c r="AL29" s="393"/>
      <c r="AM29" s="391">
        <v>2387761</v>
      </c>
      <c r="AN29" s="392"/>
      <c r="AO29" s="392"/>
      <c r="AP29" s="392"/>
      <c r="AQ29" s="392"/>
      <c r="AR29" s="393"/>
      <c r="AS29" s="391">
        <v>3138</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1614090</v>
      </c>
      <c r="BO29" s="416"/>
      <c r="BP29" s="416"/>
      <c r="BQ29" s="416"/>
      <c r="BR29" s="416"/>
      <c r="BS29" s="416"/>
      <c r="BT29" s="416"/>
      <c r="BU29" s="417"/>
      <c r="BV29" s="415">
        <v>2010832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102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6452405</v>
      </c>
      <c r="BO30" s="419"/>
      <c r="BP30" s="419"/>
      <c r="BQ30" s="419"/>
      <c r="BR30" s="419"/>
      <c r="BS30" s="419"/>
      <c r="BT30" s="419"/>
      <c r="BU30" s="420"/>
      <c r="BV30" s="418">
        <v>6281580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国民健康保険事業特別会計（事業勘定）</v>
      </c>
      <c r="X34" s="374"/>
      <c r="Y34" s="374"/>
      <c r="Z34" s="374"/>
      <c r="AA34" s="374"/>
      <c r="AB34" s="374"/>
      <c r="AC34" s="374"/>
      <c r="AD34" s="374"/>
      <c r="AE34" s="374"/>
      <c r="AF34" s="374"/>
      <c r="AG34" s="374"/>
      <c r="AH34" s="374"/>
      <c r="AI34" s="374"/>
      <c r="AJ34" s="374"/>
      <c r="AK34" s="374"/>
      <c r="AL34" s="167"/>
      <c r="AM34" s="375">
        <f>IF(AO34="","",MAX(C34:D43,U34:V43)+1)</f>
        <v>10</v>
      </c>
      <c r="AN34" s="375"/>
      <c r="AO34" s="374" t="str">
        <f>IF('各会計、関係団体の財政状況及び健全化判断比率'!B34="","",'各会計、関係団体の財政状況及び健全化判断比率'!B34)</f>
        <v>水道事業会計</v>
      </c>
      <c r="AP34" s="374"/>
      <c r="AQ34" s="374"/>
      <c r="AR34" s="374"/>
      <c r="AS34" s="374"/>
      <c r="AT34" s="374"/>
      <c r="AU34" s="374"/>
      <c r="AV34" s="374"/>
      <c r="AW34" s="374"/>
      <c r="AX34" s="374"/>
      <c r="AY34" s="374"/>
      <c r="AZ34" s="374"/>
      <c r="BA34" s="374"/>
      <c r="BB34" s="374"/>
      <c r="BC34" s="374"/>
      <c r="BD34" s="167"/>
      <c r="BE34" s="375">
        <f>IF(BG34="","",MAX(C34:D43,U34:V43,AM34:AN43)+1)</f>
        <v>12</v>
      </c>
      <c r="BF34" s="375"/>
      <c r="BG34" s="374" t="str">
        <f>IF('各会計、関係団体の財政状況及び健全化判断比率'!B36="","",'各会計、関係団体の財政状況及び健全化判断比率'!B36)</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18</v>
      </c>
      <c r="BX34" s="375"/>
      <c r="BY34" s="374" t="str">
        <f>IF('各会計、関係団体の財政状況及び健全化判断比率'!B68="","",'各会計、関係団体の財政状況及び健全化判断比率'!B68)</f>
        <v>大分県交通災害共済組合（交通災害共済事業会計）</v>
      </c>
      <c r="BZ34" s="374"/>
      <c r="CA34" s="374"/>
      <c r="CB34" s="374"/>
      <c r="CC34" s="374"/>
      <c r="CD34" s="374"/>
      <c r="CE34" s="374"/>
      <c r="CF34" s="374"/>
      <c r="CG34" s="374"/>
      <c r="CH34" s="374"/>
      <c r="CI34" s="374"/>
      <c r="CJ34" s="374"/>
      <c r="CK34" s="374"/>
      <c r="CL34" s="374"/>
      <c r="CM34" s="374"/>
      <c r="CN34" s="167"/>
      <c r="CO34" s="375">
        <f>IF(CQ34="","",MAX(C34:D43,U34:V43,AM34:AN43,BE34:BF43,BW34:BX43)+1)</f>
        <v>22</v>
      </c>
      <c r="CP34" s="375"/>
      <c r="CQ34" s="374" t="str">
        <f>IF('各会計、関係団体の財政状況及び健全化判断比率'!BS7="","",'各会計、関係団体の財政状況及び健全化判断比率'!BS7)</f>
        <v>中津市土地開発公社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ケーブルネットワーク事業特別会計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国民健康保険事業特別会計（直診勘定）</v>
      </c>
      <c r="X35" s="374"/>
      <c r="Y35" s="374"/>
      <c r="Z35" s="374"/>
      <c r="AA35" s="374"/>
      <c r="AB35" s="374"/>
      <c r="AC35" s="374"/>
      <c r="AD35" s="374"/>
      <c r="AE35" s="374"/>
      <c r="AF35" s="374"/>
      <c r="AG35" s="374"/>
      <c r="AH35" s="374"/>
      <c r="AI35" s="374"/>
      <c r="AJ35" s="374"/>
      <c r="AK35" s="374"/>
      <c r="AL35" s="167"/>
      <c r="AM35" s="375">
        <f t="shared" ref="AM35:AM43" si="0">IF(AO35="","",AM34+1)</f>
        <v>11</v>
      </c>
      <c r="AN35" s="375"/>
      <c r="AO35" s="374" t="str">
        <f>IF('各会計、関係団体の財政状況及び健全化判断比率'!B35="","",'各会計、関係団体の財政状況及び健全化判断比率'!B35)</f>
        <v>病院事業会計</v>
      </c>
      <c r="AP35" s="374"/>
      <c r="AQ35" s="374"/>
      <c r="AR35" s="374"/>
      <c r="AS35" s="374"/>
      <c r="AT35" s="374"/>
      <c r="AU35" s="374"/>
      <c r="AV35" s="374"/>
      <c r="AW35" s="374"/>
      <c r="AX35" s="374"/>
      <c r="AY35" s="374"/>
      <c r="AZ35" s="374"/>
      <c r="BA35" s="374"/>
      <c r="BB35" s="374"/>
      <c r="BC35" s="374"/>
      <c r="BD35" s="167"/>
      <c r="BE35" s="375">
        <f t="shared" ref="BE35:BE43" si="1">IF(BG35="","",BE34+1)</f>
        <v>13</v>
      </c>
      <c r="BF35" s="375"/>
      <c r="BG35" s="374" t="str">
        <f>IF('各会計、関係団体の財政状況及び健全化判断比率'!B37="","",'各会計、関係団体の財政状況及び健全化判断比率'!B37)</f>
        <v>特定環境保全公共下水道事業特別会計</v>
      </c>
      <c r="BH35" s="374"/>
      <c r="BI35" s="374"/>
      <c r="BJ35" s="374"/>
      <c r="BK35" s="374"/>
      <c r="BL35" s="374"/>
      <c r="BM35" s="374"/>
      <c r="BN35" s="374"/>
      <c r="BO35" s="374"/>
      <c r="BP35" s="374"/>
      <c r="BQ35" s="374"/>
      <c r="BR35" s="374"/>
      <c r="BS35" s="374"/>
      <c r="BT35" s="374"/>
      <c r="BU35" s="374"/>
      <c r="BV35" s="167"/>
      <c r="BW35" s="375">
        <f t="shared" ref="BW35:BW43" si="2">IF(BY35="","",BW34+1)</f>
        <v>19</v>
      </c>
      <c r="BX35" s="375"/>
      <c r="BY35" s="374" t="str">
        <f>IF('各会計、関係団体の財政状況及び健全化判断比率'!B69="","",'各会計、関係団体の財政状況及び健全化判断比率'!B69)</f>
        <v>大分県市町村会館管理組合</v>
      </c>
      <c r="BZ35" s="374"/>
      <c r="CA35" s="374"/>
      <c r="CB35" s="374"/>
      <c r="CC35" s="374"/>
      <c r="CD35" s="374"/>
      <c r="CE35" s="374"/>
      <c r="CF35" s="374"/>
      <c r="CG35" s="374"/>
      <c r="CH35" s="374"/>
      <c r="CI35" s="374"/>
      <c r="CJ35" s="374"/>
      <c r="CK35" s="374"/>
      <c r="CL35" s="374"/>
      <c r="CM35" s="374"/>
      <c r="CN35" s="167"/>
      <c r="CO35" s="375">
        <f t="shared" ref="CO35:CO43" si="3">IF(CQ35="","",CO34+1)</f>
        <v>23</v>
      </c>
      <c r="CP35" s="375"/>
      <c r="CQ35" s="374" t="str">
        <f>IF('各会計、関係団体の財政状況及び健全化判断比率'!BS8="","",'各会計、関係団体の財政状況及び健全化判断比率'!BS8)</f>
        <v>（有）はばたき</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中津駅北土地区画整理清算事業特別会計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介護保険事業特別会計（保険事業勘定）</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14</v>
      </c>
      <c r="BF36" s="375"/>
      <c r="BG36" s="374" t="str">
        <f>IF('各会計、関係団体の財政状況及び健全化判断比率'!B38="","",'各会計、関係団体の財政状況及び健全化判断比率'!B38)</f>
        <v>農業集落排水事業特別会計</v>
      </c>
      <c r="BH36" s="374"/>
      <c r="BI36" s="374"/>
      <c r="BJ36" s="374"/>
      <c r="BK36" s="374"/>
      <c r="BL36" s="374"/>
      <c r="BM36" s="374"/>
      <c r="BN36" s="374"/>
      <c r="BO36" s="374"/>
      <c r="BP36" s="374"/>
      <c r="BQ36" s="374"/>
      <c r="BR36" s="374"/>
      <c r="BS36" s="374"/>
      <c r="BT36" s="374"/>
      <c r="BU36" s="374"/>
      <c r="BV36" s="167"/>
      <c r="BW36" s="375">
        <f t="shared" si="2"/>
        <v>20</v>
      </c>
      <c r="BX36" s="375"/>
      <c r="BY36" s="374" t="str">
        <f>IF('各会計、関係団体の財政状況及び健全化判断比率'!B70="","",'各会計、関係団体の財政状況及び健全化判断比率'!B70)</f>
        <v>大分県後期高齢者医療広域連合（普通会計）</v>
      </c>
      <c r="BZ36" s="374"/>
      <c r="CA36" s="374"/>
      <c r="CB36" s="374"/>
      <c r="CC36" s="374"/>
      <c r="CD36" s="374"/>
      <c r="CE36" s="374"/>
      <c r="CF36" s="374"/>
      <c r="CG36" s="374"/>
      <c r="CH36" s="374"/>
      <c r="CI36" s="374"/>
      <c r="CJ36" s="374"/>
      <c r="CK36" s="374"/>
      <c r="CL36" s="374"/>
      <c r="CM36" s="374"/>
      <c r="CN36" s="167"/>
      <c r="CO36" s="375">
        <f t="shared" si="3"/>
        <v>24</v>
      </c>
      <c r="CP36" s="375"/>
      <c r="CQ36" s="374" t="str">
        <f>IF('各会計、関係団体の財政状況及び健全化判断比率'!BS9="","",'各会計、関係団体の財政状況及び健全化判断比率'!BS9)</f>
        <v>（有）西谷温泉</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介護保険事業特別会計（サービス事業勘定）</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15</v>
      </c>
      <c r="BF37" s="375"/>
      <c r="BG37" s="374" t="str">
        <f>IF('各会計、関係団体の財政状況及び健全化判断比率'!B39="","",'各会計、関係団体の財政状況及び健全化判断比率'!B39)</f>
        <v>小規模集合排水事業特別会計</v>
      </c>
      <c r="BH37" s="374"/>
      <c r="BI37" s="374"/>
      <c r="BJ37" s="374"/>
      <c r="BK37" s="374"/>
      <c r="BL37" s="374"/>
      <c r="BM37" s="374"/>
      <c r="BN37" s="374"/>
      <c r="BO37" s="374"/>
      <c r="BP37" s="374"/>
      <c r="BQ37" s="374"/>
      <c r="BR37" s="374"/>
      <c r="BS37" s="374"/>
      <c r="BT37" s="374"/>
      <c r="BU37" s="374"/>
      <c r="BV37" s="167"/>
      <c r="BW37" s="375">
        <f t="shared" si="2"/>
        <v>21</v>
      </c>
      <c r="BX37" s="375"/>
      <c r="BY37" s="374" t="str">
        <f>IF('各会計、関係団体の財政状況及び健全化判断比率'!B71="","",'各会計、関係団体の財政状況及び健全化判断比率'!B71)</f>
        <v>大分県後期高齢者医療広域連合（後期高齢者医療事業会計）</v>
      </c>
      <c r="BZ37" s="374"/>
      <c r="CA37" s="374"/>
      <c r="CB37" s="374"/>
      <c r="CC37" s="374"/>
      <c r="CD37" s="374"/>
      <c r="CE37" s="374"/>
      <c r="CF37" s="374"/>
      <c r="CG37" s="374"/>
      <c r="CH37" s="374"/>
      <c r="CI37" s="374"/>
      <c r="CJ37" s="374"/>
      <c r="CK37" s="374"/>
      <c r="CL37" s="374"/>
      <c r="CM37" s="374"/>
      <c r="CN37" s="167"/>
      <c r="CO37" s="375">
        <f t="shared" si="3"/>
        <v>25</v>
      </c>
      <c r="CP37" s="375"/>
      <c r="CQ37" s="374" t="str">
        <f>IF('各会計、関係団体の財政状況及び健全化判断比率'!BS10="","",'各会計、関係団体の財政状況及び健全化判断比率'!BS10)</f>
        <v>（社）農業公社やまくに</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8</v>
      </c>
      <c r="V38" s="375"/>
      <c r="W38" s="374" t="str">
        <f>IF('各会計、関係団体の財政状況及び健全化判断比率'!B32="","",'各会計、関係団体の財政状況及び健全化判断比率'!B32)</f>
        <v>駐車場事業特別会計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f t="shared" si="1"/>
        <v>16</v>
      </c>
      <c r="BF38" s="375"/>
      <c r="BG38" s="374" t="str">
        <f>IF('各会計、関係団体の財政状況及び健全化判断比率'!B40="","",'各会計、関係団体の財政状況及び健全化判断比率'!B40)</f>
        <v>簡易水道事業特別会計</v>
      </c>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f t="shared" si="3"/>
        <v>26</v>
      </c>
      <c r="CP38" s="375"/>
      <c r="CQ38" s="374" t="str">
        <f>IF('各会計、関係団体の財政状況及び健全化判断比率'!BS11="","",'各会計、関係団体の財政状況及び健全化判断比率'!BS11)</f>
        <v>（株）道の駅なかつ</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f t="shared" si="4"/>
        <v>9</v>
      </c>
      <c r="V39" s="375"/>
      <c r="W39" s="374" t="str">
        <f>IF('各会計、関係団体の財政状況及び健全化判断比率'!B33="","",'各会計、関係団体の財政状況及び健全化判断比率'!B33)</f>
        <v>後期高齢者医療特別会計</v>
      </c>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f t="shared" si="1"/>
        <v>17</v>
      </c>
      <c r="BF39" s="375"/>
      <c r="BG39" s="374" t="str">
        <f>IF('各会計、関係団体の財政状況及び健全化判断比率'!B41="","",'各会計、関係団体の財政状況及び健全化判断比率'!B41)</f>
        <v>サイクリングターミナル事業特別会計</v>
      </c>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f t="shared" si="3"/>
        <v>27</v>
      </c>
      <c r="CP39" s="375"/>
      <c r="CQ39" s="374" t="str">
        <f>IF('各会計、関係団体の財政状況及び健全化判断比率'!BS12="","",'各会計、関係団体の財政状況及び健全化判断比率'!BS12)</f>
        <v>（株）農業生産法人やまくに</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c r="A34" s="22"/>
      <c r="B34" s="31"/>
      <c r="C34" s="1184" t="s">
        <v>538</v>
      </c>
      <c r="D34" s="1184"/>
      <c r="E34" s="1185"/>
      <c r="F34" s="32">
        <v>12.17</v>
      </c>
      <c r="G34" s="33">
        <v>13.71</v>
      </c>
      <c r="H34" s="33">
        <v>16.37</v>
      </c>
      <c r="I34" s="33">
        <v>17.36</v>
      </c>
      <c r="J34" s="34">
        <v>17.53</v>
      </c>
      <c r="K34" s="22"/>
      <c r="L34" s="22"/>
      <c r="M34" s="22"/>
      <c r="N34" s="22"/>
      <c r="O34" s="22"/>
      <c r="P34" s="22"/>
    </row>
    <row r="35" spans="1:16" ht="39" customHeight="1">
      <c r="A35" s="22"/>
      <c r="B35" s="35"/>
      <c r="C35" s="1178" t="s">
        <v>539</v>
      </c>
      <c r="D35" s="1179"/>
      <c r="E35" s="1180"/>
      <c r="F35" s="36">
        <v>4.6500000000000004</v>
      </c>
      <c r="G35" s="37">
        <v>5.16</v>
      </c>
      <c r="H35" s="37">
        <v>5.55</v>
      </c>
      <c r="I35" s="37">
        <v>5.84</v>
      </c>
      <c r="J35" s="38">
        <v>5.75</v>
      </c>
      <c r="K35" s="22"/>
      <c r="L35" s="22"/>
      <c r="M35" s="22"/>
      <c r="N35" s="22"/>
      <c r="O35" s="22"/>
      <c r="P35" s="22"/>
    </row>
    <row r="36" spans="1:16" ht="39" customHeight="1">
      <c r="A36" s="22"/>
      <c r="B36" s="35"/>
      <c r="C36" s="1178" t="s">
        <v>540</v>
      </c>
      <c r="D36" s="1179"/>
      <c r="E36" s="1180"/>
      <c r="F36" s="36">
        <v>6.21</v>
      </c>
      <c r="G36" s="37">
        <v>5.95</v>
      </c>
      <c r="H36" s="37">
        <v>5.3</v>
      </c>
      <c r="I36" s="37">
        <v>6.15</v>
      </c>
      <c r="J36" s="38">
        <v>5.49</v>
      </c>
      <c r="K36" s="22"/>
      <c r="L36" s="22"/>
      <c r="M36" s="22"/>
      <c r="N36" s="22"/>
      <c r="O36" s="22"/>
      <c r="P36" s="22"/>
    </row>
    <row r="37" spans="1:16" ht="39" customHeight="1">
      <c r="A37" s="22"/>
      <c r="B37" s="35"/>
      <c r="C37" s="1178" t="s">
        <v>541</v>
      </c>
      <c r="D37" s="1179"/>
      <c r="E37" s="1180"/>
      <c r="F37" s="36">
        <v>1.7</v>
      </c>
      <c r="G37" s="37">
        <v>3.13</v>
      </c>
      <c r="H37" s="37">
        <v>1.92</v>
      </c>
      <c r="I37" s="37">
        <v>1.07</v>
      </c>
      <c r="J37" s="38">
        <v>1.49</v>
      </c>
      <c r="K37" s="22"/>
      <c r="L37" s="22"/>
      <c r="M37" s="22"/>
      <c r="N37" s="22"/>
      <c r="O37" s="22"/>
      <c r="P37" s="22"/>
    </row>
    <row r="38" spans="1:16" ht="39" customHeight="1">
      <c r="A38" s="22"/>
      <c r="B38" s="35"/>
      <c r="C38" s="1178" t="s">
        <v>542</v>
      </c>
      <c r="D38" s="1179"/>
      <c r="E38" s="1180"/>
      <c r="F38" s="36">
        <v>0</v>
      </c>
      <c r="G38" s="37">
        <v>0.06</v>
      </c>
      <c r="H38" s="37">
        <v>0</v>
      </c>
      <c r="I38" s="37">
        <v>0.01</v>
      </c>
      <c r="J38" s="38">
        <v>0.46</v>
      </c>
      <c r="K38" s="22"/>
      <c r="L38" s="22"/>
      <c r="M38" s="22"/>
      <c r="N38" s="22"/>
      <c r="O38" s="22"/>
      <c r="P38" s="22"/>
    </row>
    <row r="39" spans="1:16" ht="39" customHeight="1">
      <c r="A39" s="22"/>
      <c r="B39" s="35"/>
      <c r="C39" s="1178" t="s">
        <v>543</v>
      </c>
      <c r="D39" s="1179"/>
      <c r="E39" s="1180"/>
      <c r="F39" s="36">
        <v>0.13</v>
      </c>
      <c r="G39" s="37">
        <v>0.15</v>
      </c>
      <c r="H39" s="37">
        <v>0.16</v>
      </c>
      <c r="I39" s="37">
        <v>0.2</v>
      </c>
      <c r="J39" s="38">
        <v>0.18</v>
      </c>
      <c r="K39" s="22"/>
      <c r="L39" s="22"/>
      <c r="M39" s="22"/>
      <c r="N39" s="22"/>
      <c r="O39" s="22"/>
      <c r="P39" s="22"/>
    </row>
    <row r="40" spans="1:16" ht="39" customHeight="1">
      <c r="A40" s="22"/>
      <c r="B40" s="35"/>
      <c r="C40" s="1178" t="s">
        <v>544</v>
      </c>
      <c r="D40" s="1179"/>
      <c r="E40" s="1180"/>
      <c r="F40" s="36">
        <v>0.28999999999999998</v>
      </c>
      <c r="G40" s="37">
        <v>0.22</v>
      </c>
      <c r="H40" s="37">
        <v>0.37</v>
      </c>
      <c r="I40" s="37">
        <v>0.54</v>
      </c>
      <c r="J40" s="38">
        <v>0.15</v>
      </c>
      <c r="K40" s="22"/>
      <c r="L40" s="22"/>
      <c r="M40" s="22"/>
      <c r="N40" s="22"/>
      <c r="O40" s="22"/>
      <c r="P40" s="22"/>
    </row>
    <row r="41" spans="1:16" ht="39" customHeight="1">
      <c r="A41" s="22"/>
      <c r="B41" s="35"/>
      <c r="C41" s="1178" t="s">
        <v>545</v>
      </c>
      <c r="D41" s="1179"/>
      <c r="E41" s="1180"/>
      <c r="F41" s="36">
        <v>0.08</v>
      </c>
      <c r="G41" s="37">
        <v>0.09</v>
      </c>
      <c r="H41" s="37">
        <v>0.11</v>
      </c>
      <c r="I41" s="37">
        <v>0.13</v>
      </c>
      <c r="J41" s="38">
        <v>0.1</v>
      </c>
      <c r="K41" s="22"/>
      <c r="L41" s="22"/>
      <c r="M41" s="22"/>
      <c r="N41" s="22"/>
      <c r="O41" s="22"/>
      <c r="P41" s="22"/>
    </row>
    <row r="42" spans="1:16" ht="39" customHeight="1">
      <c r="A42" s="22"/>
      <c r="B42" s="39"/>
      <c r="C42" s="1178" t="s">
        <v>546</v>
      </c>
      <c r="D42" s="1179"/>
      <c r="E42" s="1180"/>
      <c r="F42" s="36" t="s">
        <v>490</v>
      </c>
      <c r="G42" s="37" t="s">
        <v>490</v>
      </c>
      <c r="H42" s="37" t="s">
        <v>490</v>
      </c>
      <c r="I42" s="37" t="s">
        <v>490</v>
      </c>
      <c r="J42" s="38" t="s">
        <v>490</v>
      </c>
      <c r="K42" s="22"/>
      <c r="L42" s="22"/>
      <c r="M42" s="22"/>
      <c r="N42" s="22"/>
      <c r="O42" s="22"/>
      <c r="P42" s="22"/>
    </row>
    <row r="43" spans="1:16" ht="39" customHeight="1" thickBot="1">
      <c r="A43" s="22"/>
      <c r="B43" s="40"/>
      <c r="C43" s="1181" t="s">
        <v>547</v>
      </c>
      <c r="D43" s="1182"/>
      <c r="E43" s="1183"/>
      <c r="F43" s="41">
        <v>0.2</v>
      </c>
      <c r="G43" s="42">
        <v>0.22</v>
      </c>
      <c r="H43" s="42">
        <v>0.23</v>
      </c>
      <c r="I43" s="42">
        <v>0.16</v>
      </c>
      <c r="J43" s="43">
        <v>0.12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c r="A45" s="48"/>
      <c r="B45" s="1194" t="s">
        <v>11</v>
      </c>
      <c r="C45" s="1195"/>
      <c r="D45" s="58"/>
      <c r="E45" s="1200" t="s">
        <v>12</v>
      </c>
      <c r="F45" s="1200"/>
      <c r="G45" s="1200"/>
      <c r="H45" s="1200"/>
      <c r="I45" s="1200"/>
      <c r="J45" s="1201"/>
      <c r="K45" s="59">
        <v>5157</v>
      </c>
      <c r="L45" s="60">
        <v>5093</v>
      </c>
      <c r="M45" s="60">
        <v>5081</v>
      </c>
      <c r="N45" s="60">
        <v>5150</v>
      </c>
      <c r="O45" s="61">
        <v>5161</v>
      </c>
      <c r="P45" s="48"/>
      <c r="Q45" s="48"/>
      <c r="R45" s="48"/>
      <c r="S45" s="48"/>
      <c r="T45" s="48"/>
      <c r="U45" s="48"/>
    </row>
    <row r="46" spans="1:21" ht="30.75" customHeight="1">
      <c r="A46" s="48"/>
      <c r="B46" s="1196"/>
      <c r="C46" s="1197"/>
      <c r="D46" s="62"/>
      <c r="E46" s="1188" t="s">
        <v>13</v>
      </c>
      <c r="F46" s="1188"/>
      <c r="G46" s="1188"/>
      <c r="H46" s="1188"/>
      <c r="I46" s="1188"/>
      <c r="J46" s="1189"/>
      <c r="K46" s="63" t="s">
        <v>490</v>
      </c>
      <c r="L46" s="64" t="s">
        <v>490</v>
      </c>
      <c r="M46" s="64" t="s">
        <v>490</v>
      </c>
      <c r="N46" s="64" t="s">
        <v>490</v>
      </c>
      <c r="O46" s="65" t="s">
        <v>490</v>
      </c>
      <c r="P46" s="48"/>
      <c r="Q46" s="48"/>
      <c r="R46" s="48"/>
      <c r="S46" s="48"/>
      <c r="T46" s="48"/>
      <c r="U46" s="48"/>
    </row>
    <row r="47" spans="1:21" ht="30.75" customHeight="1">
      <c r="A47" s="48"/>
      <c r="B47" s="1196"/>
      <c r="C47" s="1197"/>
      <c r="D47" s="62"/>
      <c r="E47" s="1188" t="s">
        <v>14</v>
      </c>
      <c r="F47" s="1188"/>
      <c r="G47" s="1188"/>
      <c r="H47" s="1188"/>
      <c r="I47" s="1188"/>
      <c r="J47" s="1189"/>
      <c r="K47" s="63">
        <v>42</v>
      </c>
      <c r="L47" s="64">
        <v>56</v>
      </c>
      <c r="M47" s="64">
        <v>56</v>
      </c>
      <c r="N47" s="64">
        <v>36</v>
      </c>
      <c r="O47" s="65">
        <v>27</v>
      </c>
      <c r="P47" s="48"/>
      <c r="Q47" s="48"/>
      <c r="R47" s="48"/>
      <c r="S47" s="48"/>
      <c r="T47" s="48"/>
      <c r="U47" s="48"/>
    </row>
    <row r="48" spans="1:21" ht="30.75" customHeight="1">
      <c r="A48" s="48"/>
      <c r="B48" s="1196"/>
      <c r="C48" s="1197"/>
      <c r="D48" s="62"/>
      <c r="E48" s="1188" t="s">
        <v>15</v>
      </c>
      <c r="F48" s="1188"/>
      <c r="G48" s="1188"/>
      <c r="H48" s="1188"/>
      <c r="I48" s="1188"/>
      <c r="J48" s="1189"/>
      <c r="K48" s="63">
        <v>1380</v>
      </c>
      <c r="L48" s="64">
        <v>1406</v>
      </c>
      <c r="M48" s="64">
        <v>1277</v>
      </c>
      <c r="N48" s="64">
        <v>1438</v>
      </c>
      <c r="O48" s="65">
        <v>1230</v>
      </c>
      <c r="P48" s="48"/>
      <c r="Q48" s="48"/>
      <c r="R48" s="48"/>
      <c r="S48" s="48"/>
      <c r="T48" s="48"/>
      <c r="U48" s="48"/>
    </row>
    <row r="49" spans="1:21" ht="30.75" customHeight="1">
      <c r="A49" s="48"/>
      <c r="B49" s="1196"/>
      <c r="C49" s="1197"/>
      <c r="D49" s="62"/>
      <c r="E49" s="1188" t="s">
        <v>16</v>
      </c>
      <c r="F49" s="1188"/>
      <c r="G49" s="1188"/>
      <c r="H49" s="1188"/>
      <c r="I49" s="1188"/>
      <c r="J49" s="1189"/>
      <c r="K49" s="63" t="s">
        <v>490</v>
      </c>
      <c r="L49" s="64" t="s">
        <v>490</v>
      </c>
      <c r="M49" s="64" t="s">
        <v>490</v>
      </c>
      <c r="N49" s="64" t="s">
        <v>490</v>
      </c>
      <c r="O49" s="65" t="s">
        <v>490</v>
      </c>
      <c r="P49" s="48"/>
      <c r="Q49" s="48"/>
      <c r="R49" s="48"/>
      <c r="S49" s="48"/>
      <c r="T49" s="48"/>
      <c r="U49" s="48"/>
    </row>
    <row r="50" spans="1:21" ht="30.75" customHeight="1">
      <c r="A50" s="48"/>
      <c r="B50" s="1196"/>
      <c r="C50" s="1197"/>
      <c r="D50" s="62"/>
      <c r="E50" s="1188" t="s">
        <v>17</v>
      </c>
      <c r="F50" s="1188"/>
      <c r="G50" s="1188"/>
      <c r="H50" s="1188"/>
      <c r="I50" s="1188"/>
      <c r="J50" s="1189"/>
      <c r="K50" s="63">
        <v>0</v>
      </c>
      <c r="L50" s="64" t="s">
        <v>490</v>
      </c>
      <c r="M50" s="64" t="s">
        <v>490</v>
      </c>
      <c r="N50" s="64" t="s">
        <v>490</v>
      </c>
      <c r="O50" s="65" t="s">
        <v>490</v>
      </c>
      <c r="P50" s="48"/>
      <c r="Q50" s="48"/>
      <c r="R50" s="48"/>
      <c r="S50" s="48"/>
      <c r="T50" s="48"/>
      <c r="U50" s="48"/>
    </row>
    <row r="51" spans="1:21" ht="30.75" customHeight="1">
      <c r="A51" s="48"/>
      <c r="B51" s="1198"/>
      <c r="C51" s="1199"/>
      <c r="D51" s="66"/>
      <c r="E51" s="1188" t="s">
        <v>18</v>
      </c>
      <c r="F51" s="1188"/>
      <c r="G51" s="1188"/>
      <c r="H51" s="1188"/>
      <c r="I51" s="1188"/>
      <c r="J51" s="1189"/>
      <c r="K51" s="63" t="s">
        <v>490</v>
      </c>
      <c r="L51" s="64" t="s">
        <v>490</v>
      </c>
      <c r="M51" s="64" t="s">
        <v>490</v>
      </c>
      <c r="N51" s="64" t="s">
        <v>490</v>
      </c>
      <c r="O51" s="65" t="s">
        <v>490</v>
      </c>
      <c r="P51" s="48"/>
      <c r="Q51" s="48"/>
      <c r="R51" s="48"/>
      <c r="S51" s="48"/>
      <c r="T51" s="48"/>
      <c r="U51" s="48"/>
    </row>
    <row r="52" spans="1:21" ht="30.75" customHeight="1">
      <c r="A52" s="48"/>
      <c r="B52" s="1186" t="s">
        <v>19</v>
      </c>
      <c r="C52" s="1187"/>
      <c r="D52" s="66"/>
      <c r="E52" s="1188" t="s">
        <v>20</v>
      </c>
      <c r="F52" s="1188"/>
      <c r="G52" s="1188"/>
      <c r="H52" s="1188"/>
      <c r="I52" s="1188"/>
      <c r="J52" s="1189"/>
      <c r="K52" s="63">
        <v>5360</v>
      </c>
      <c r="L52" s="64">
        <v>5284</v>
      </c>
      <c r="M52" s="64">
        <v>5485</v>
      </c>
      <c r="N52" s="64">
        <v>5601</v>
      </c>
      <c r="O52" s="65">
        <v>5395</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1219</v>
      </c>
      <c r="L53" s="69">
        <v>1271</v>
      </c>
      <c r="M53" s="69">
        <v>929</v>
      </c>
      <c r="N53" s="69">
        <v>1023</v>
      </c>
      <c r="O53" s="70">
        <v>1023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529</v>
      </c>
      <c r="J40" s="79" t="s">
        <v>530</v>
      </c>
      <c r="K40" s="79" t="s">
        <v>531</v>
      </c>
      <c r="L40" s="79" t="s">
        <v>532</v>
      </c>
      <c r="M40" s="80" t="s">
        <v>533</v>
      </c>
    </row>
    <row r="41" spans="2:13" ht="27.75" customHeight="1">
      <c r="B41" s="1214" t="s">
        <v>24</v>
      </c>
      <c r="C41" s="1215"/>
      <c r="D41" s="81"/>
      <c r="E41" s="1216" t="s">
        <v>25</v>
      </c>
      <c r="F41" s="1216"/>
      <c r="G41" s="1216"/>
      <c r="H41" s="1217"/>
      <c r="I41" s="82">
        <v>43930</v>
      </c>
      <c r="J41" s="83">
        <v>43444</v>
      </c>
      <c r="K41" s="83">
        <v>45097</v>
      </c>
      <c r="L41" s="83">
        <v>44776</v>
      </c>
      <c r="M41" s="84">
        <v>43812</v>
      </c>
    </row>
    <row r="42" spans="2:13" ht="27.75" customHeight="1">
      <c r="B42" s="1204"/>
      <c r="C42" s="1205"/>
      <c r="D42" s="85"/>
      <c r="E42" s="1208" t="s">
        <v>26</v>
      </c>
      <c r="F42" s="1208"/>
      <c r="G42" s="1208"/>
      <c r="H42" s="1209"/>
      <c r="I42" s="86">
        <v>397</v>
      </c>
      <c r="J42" s="87">
        <v>399</v>
      </c>
      <c r="K42" s="87">
        <v>400</v>
      </c>
      <c r="L42" s="87">
        <v>402</v>
      </c>
      <c r="M42" s="88">
        <v>403</v>
      </c>
    </row>
    <row r="43" spans="2:13" ht="27.75" customHeight="1">
      <c r="B43" s="1204"/>
      <c r="C43" s="1205"/>
      <c r="D43" s="85"/>
      <c r="E43" s="1208" t="s">
        <v>27</v>
      </c>
      <c r="F43" s="1208"/>
      <c r="G43" s="1208"/>
      <c r="H43" s="1209"/>
      <c r="I43" s="86">
        <v>16890</v>
      </c>
      <c r="J43" s="87">
        <v>16331</v>
      </c>
      <c r="K43" s="87">
        <v>15615</v>
      </c>
      <c r="L43" s="87">
        <v>15626</v>
      </c>
      <c r="M43" s="88">
        <v>15227</v>
      </c>
    </row>
    <row r="44" spans="2:13" ht="27.75" customHeight="1">
      <c r="B44" s="1204"/>
      <c r="C44" s="1205"/>
      <c r="D44" s="85"/>
      <c r="E44" s="1208" t="s">
        <v>28</v>
      </c>
      <c r="F44" s="1208"/>
      <c r="G44" s="1208"/>
      <c r="H44" s="1209"/>
      <c r="I44" s="86" t="s">
        <v>490</v>
      </c>
      <c r="J44" s="87" t="s">
        <v>490</v>
      </c>
      <c r="K44" s="87" t="s">
        <v>490</v>
      </c>
      <c r="L44" s="87" t="s">
        <v>490</v>
      </c>
      <c r="M44" s="88" t="s">
        <v>490</v>
      </c>
    </row>
    <row r="45" spans="2:13" ht="27.75" customHeight="1">
      <c r="B45" s="1204"/>
      <c r="C45" s="1205"/>
      <c r="D45" s="85"/>
      <c r="E45" s="1208" t="s">
        <v>29</v>
      </c>
      <c r="F45" s="1208"/>
      <c r="G45" s="1208"/>
      <c r="H45" s="1209"/>
      <c r="I45" s="86">
        <v>7961</v>
      </c>
      <c r="J45" s="87">
        <v>7393</v>
      </c>
      <c r="K45" s="87">
        <v>6711</v>
      </c>
      <c r="L45" s="87">
        <v>6311</v>
      </c>
      <c r="M45" s="88">
        <v>6299</v>
      </c>
    </row>
    <row r="46" spans="2:13" ht="27.75" customHeight="1">
      <c r="B46" s="1204"/>
      <c r="C46" s="1205"/>
      <c r="D46" s="89"/>
      <c r="E46" s="1208" t="s">
        <v>30</v>
      </c>
      <c r="F46" s="1208"/>
      <c r="G46" s="1208"/>
      <c r="H46" s="1209"/>
      <c r="I46" s="86">
        <v>758</v>
      </c>
      <c r="J46" s="87" t="s">
        <v>490</v>
      </c>
      <c r="K46" s="87" t="s">
        <v>490</v>
      </c>
      <c r="L46" s="87">
        <v>240</v>
      </c>
      <c r="M46" s="88">
        <v>246</v>
      </c>
    </row>
    <row r="47" spans="2:13" ht="27.75" customHeight="1">
      <c r="B47" s="1204"/>
      <c r="C47" s="1205"/>
      <c r="D47" s="90"/>
      <c r="E47" s="1218" t="s">
        <v>31</v>
      </c>
      <c r="F47" s="1219"/>
      <c r="G47" s="1219"/>
      <c r="H47" s="1220"/>
      <c r="I47" s="86" t="s">
        <v>490</v>
      </c>
      <c r="J47" s="87" t="s">
        <v>490</v>
      </c>
      <c r="K47" s="87" t="s">
        <v>490</v>
      </c>
      <c r="L47" s="87" t="s">
        <v>490</v>
      </c>
      <c r="M47" s="88" t="s">
        <v>490</v>
      </c>
    </row>
    <row r="48" spans="2:13" ht="27.75" customHeight="1">
      <c r="B48" s="1204"/>
      <c r="C48" s="1205"/>
      <c r="D48" s="85"/>
      <c r="E48" s="1208" t="s">
        <v>32</v>
      </c>
      <c r="F48" s="1208"/>
      <c r="G48" s="1208"/>
      <c r="H48" s="1209"/>
      <c r="I48" s="86" t="s">
        <v>490</v>
      </c>
      <c r="J48" s="87" t="s">
        <v>490</v>
      </c>
      <c r="K48" s="87" t="s">
        <v>490</v>
      </c>
      <c r="L48" s="87" t="s">
        <v>490</v>
      </c>
      <c r="M48" s="88" t="s">
        <v>490</v>
      </c>
    </row>
    <row r="49" spans="2:13" ht="27.75" customHeight="1">
      <c r="B49" s="1206"/>
      <c r="C49" s="1207"/>
      <c r="D49" s="85"/>
      <c r="E49" s="1208" t="s">
        <v>33</v>
      </c>
      <c r="F49" s="1208"/>
      <c r="G49" s="1208"/>
      <c r="H49" s="1209"/>
      <c r="I49" s="86" t="s">
        <v>490</v>
      </c>
      <c r="J49" s="87" t="s">
        <v>490</v>
      </c>
      <c r="K49" s="87" t="s">
        <v>490</v>
      </c>
      <c r="L49" s="87" t="s">
        <v>490</v>
      </c>
      <c r="M49" s="88" t="s">
        <v>490</v>
      </c>
    </row>
    <row r="50" spans="2:13" ht="27.75" customHeight="1">
      <c r="B50" s="1202" t="s">
        <v>34</v>
      </c>
      <c r="C50" s="1203"/>
      <c r="D50" s="91"/>
      <c r="E50" s="1208" t="s">
        <v>35</v>
      </c>
      <c r="F50" s="1208"/>
      <c r="G50" s="1208"/>
      <c r="H50" s="1209"/>
      <c r="I50" s="86">
        <v>9710</v>
      </c>
      <c r="J50" s="87">
        <v>10816</v>
      </c>
      <c r="K50" s="87">
        <v>10778</v>
      </c>
      <c r="L50" s="87">
        <v>9943</v>
      </c>
      <c r="M50" s="88">
        <v>9826</v>
      </c>
    </row>
    <row r="51" spans="2:13" ht="27.75" customHeight="1">
      <c r="B51" s="1204"/>
      <c r="C51" s="1205"/>
      <c r="D51" s="85"/>
      <c r="E51" s="1208" t="s">
        <v>36</v>
      </c>
      <c r="F51" s="1208"/>
      <c r="G51" s="1208"/>
      <c r="H51" s="1209"/>
      <c r="I51" s="86">
        <v>5168</v>
      </c>
      <c r="J51" s="87">
        <v>5385</v>
      </c>
      <c r="K51" s="87">
        <v>5925</v>
      </c>
      <c r="L51" s="87">
        <v>6346</v>
      </c>
      <c r="M51" s="88">
        <v>6167</v>
      </c>
    </row>
    <row r="52" spans="2:13" ht="27.75" customHeight="1">
      <c r="B52" s="1206"/>
      <c r="C52" s="1207"/>
      <c r="D52" s="85"/>
      <c r="E52" s="1208" t="s">
        <v>37</v>
      </c>
      <c r="F52" s="1208"/>
      <c r="G52" s="1208"/>
      <c r="H52" s="1209"/>
      <c r="I52" s="86">
        <v>44380</v>
      </c>
      <c r="J52" s="87">
        <v>44453</v>
      </c>
      <c r="K52" s="87">
        <v>44724</v>
      </c>
      <c r="L52" s="87">
        <v>44871</v>
      </c>
      <c r="M52" s="88">
        <v>44072</v>
      </c>
    </row>
    <row r="53" spans="2:13" ht="27.75" customHeight="1" thickBot="1">
      <c r="B53" s="1210" t="s">
        <v>38</v>
      </c>
      <c r="C53" s="1211"/>
      <c r="D53" s="92"/>
      <c r="E53" s="1212" t="s">
        <v>39</v>
      </c>
      <c r="F53" s="1212"/>
      <c r="G53" s="1212"/>
      <c r="H53" s="1213"/>
      <c r="I53" s="93">
        <v>10677</v>
      </c>
      <c r="J53" s="94">
        <v>6914</v>
      </c>
      <c r="K53" s="94">
        <v>6396</v>
      </c>
      <c r="L53" s="94">
        <v>6195</v>
      </c>
      <c r="M53" s="95">
        <v>5923</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575</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575</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576</v>
      </c>
      <c r="C41" s="248"/>
      <c r="D41" s="248"/>
      <c r="E41" s="248"/>
      <c r="F41" s="248"/>
      <c r="G41" s="248"/>
      <c r="H41" s="248"/>
      <c r="I41" s="248"/>
      <c r="J41" s="248"/>
      <c r="K41" s="248"/>
      <c r="L41" s="248"/>
      <c r="M41" s="248"/>
      <c r="N41" s="248"/>
      <c r="O41" s="248"/>
      <c r="P41" s="249"/>
    </row>
    <row r="42" spans="2:17">
      <c r="B42" s="250"/>
      <c r="C42" s="246"/>
      <c r="D42" s="246"/>
      <c r="E42" s="246"/>
      <c r="F42" s="246"/>
      <c r="G42" s="353" t="s">
        <v>577</v>
      </c>
      <c r="I42" s="354"/>
      <c r="J42" s="354"/>
      <c r="K42" s="354"/>
      <c r="L42" s="246"/>
      <c r="M42" s="246"/>
      <c r="N42" s="246"/>
      <c r="O42" s="246"/>
    </row>
    <row r="43" spans="2:17">
      <c r="B43" s="250"/>
      <c r="C43" s="246"/>
      <c r="D43" s="246"/>
      <c r="E43" s="246"/>
      <c r="F43" s="246"/>
      <c r="G43" s="1221" t="s">
        <v>586</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578</v>
      </c>
    </row>
    <row r="50" spans="1:17">
      <c r="B50" s="250"/>
      <c r="C50" s="246"/>
      <c r="D50" s="246"/>
      <c r="E50" s="246"/>
      <c r="F50" s="246"/>
      <c r="G50" s="1230"/>
      <c r="H50" s="1231"/>
      <c r="I50" s="1231"/>
      <c r="J50" s="1232"/>
      <c r="K50" s="356" t="s">
        <v>529</v>
      </c>
      <c r="L50" s="356" t="s">
        <v>530</v>
      </c>
      <c r="M50" s="356" t="s">
        <v>531</v>
      </c>
      <c r="N50" s="356" t="s">
        <v>532</v>
      </c>
      <c r="O50" s="356" t="s">
        <v>533</v>
      </c>
    </row>
    <row r="51" spans="1:17">
      <c r="B51" s="250"/>
      <c r="C51" s="246"/>
      <c r="D51" s="246"/>
      <c r="E51" s="246"/>
      <c r="F51" s="246"/>
      <c r="G51" s="1233" t="s">
        <v>579</v>
      </c>
      <c r="H51" s="1234"/>
      <c r="I51" s="1239" t="s">
        <v>580</v>
      </c>
      <c r="J51" s="1239"/>
      <c r="K51" s="1241"/>
      <c r="L51" s="1241"/>
      <c r="M51" s="1241"/>
      <c r="N51" s="1242">
        <v>32.200000000000003</v>
      </c>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585</v>
      </c>
      <c r="J53" s="1243"/>
      <c r="K53" s="1244"/>
      <c r="L53" s="1244"/>
      <c r="M53" s="1244"/>
      <c r="N53" s="1246">
        <v>57.8</v>
      </c>
      <c r="O53" s="1244"/>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7" t="s">
        <v>581</v>
      </c>
      <c r="H55" s="1248"/>
      <c r="I55" s="1243" t="s">
        <v>580</v>
      </c>
      <c r="J55" s="1243"/>
      <c r="K55" s="1241"/>
      <c r="L55" s="1241"/>
      <c r="M55" s="1241"/>
      <c r="N55" s="1242">
        <v>37.299999999999997</v>
      </c>
      <c r="O55" s="1241"/>
    </row>
    <row r="56" spans="1:17">
      <c r="A56" s="357"/>
      <c r="B56" s="250"/>
      <c r="C56" s="246"/>
      <c r="D56" s="246"/>
      <c r="E56" s="246"/>
      <c r="F56" s="246"/>
      <c r="G56" s="1249"/>
      <c r="H56" s="1250"/>
      <c r="I56" s="1243"/>
      <c r="J56" s="1243"/>
      <c r="K56" s="1242"/>
      <c r="L56" s="1242"/>
      <c r="M56" s="1242"/>
      <c r="N56" s="1242"/>
      <c r="O56" s="1242"/>
    </row>
    <row r="57" spans="1:17" s="357" customFormat="1">
      <c r="B57" s="358"/>
      <c r="C57" s="354"/>
      <c r="D57" s="354"/>
      <c r="E57" s="354"/>
      <c r="F57" s="354"/>
      <c r="G57" s="1249"/>
      <c r="H57" s="1250"/>
      <c r="I57" s="1253" t="s">
        <v>585</v>
      </c>
      <c r="J57" s="1253"/>
      <c r="K57" s="1244"/>
      <c r="L57" s="1244"/>
      <c r="M57" s="1244"/>
      <c r="N57" s="1246">
        <v>55.2</v>
      </c>
      <c r="O57" s="1244"/>
      <c r="P57" s="359"/>
      <c r="Q57" s="358"/>
    </row>
    <row r="58" spans="1:17" s="357" customFormat="1">
      <c r="A58" s="245"/>
      <c r="B58" s="358"/>
      <c r="C58" s="354"/>
      <c r="D58" s="354"/>
      <c r="E58" s="354"/>
      <c r="F58" s="354"/>
      <c r="G58" s="1251"/>
      <c r="H58" s="1252"/>
      <c r="I58" s="1253"/>
      <c r="J58" s="1253"/>
      <c r="K58" s="1245"/>
      <c r="L58" s="1245"/>
      <c r="M58" s="1245"/>
      <c r="N58" s="1245"/>
      <c r="O58" s="124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582</v>
      </c>
      <c r="C63" s="246"/>
      <c r="D63" s="246"/>
      <c r="E63" s="246"/>
      <c r="F63" s="246"/>
      <c r="G63" s="246"/>
      <c r="H63" s="246"/>
      <c r="I63" s="246"/>
      <c r="J63" s="246"/>
      <c r="K63" s="246"/>
      <c r="L63" s="246"/>
      <c r="M63" s="246"/>
      <c r="N63" s="246"/>
      <c r="O63" s="246"/>
    </row>
    <row r="64" spans="1:17">
      <c r="B64" s="250"/>
      <c r="C64" s="246"/>
      <c r="D64" s="246"/>
      <c r="E64" s="246"/>
      <c r="F64" s="246"/>
      <c r="G64" s="353" t="s">
        <v>577</v>
      </c>
      <c r="I64" s="354"/>
      <c r="J64" s="354"/>
      <c r="K64" s="354"/>
      <c r="L64" s="246"/>
      <c r="M64" s="246"/>
      <c r="N64" s="246"/>
      <c r="O64" s="246"/>
    </row>
    <row r="65" spans="2:30">
      <c r="B65" s="250"/>
      <c r="C65" s="246"/>
      <c r="D65" s="246"/>
      <c r="E65" s="246"/>
      <c r="F65" s="246"/>
      <c r="G65" s="1221" t="s">
        <v>587</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583</v>
      </c>
      <c r="I71" s="370"/>
      <c r="J71" s="366"/>
      <c r="K71" s="366"/>
      <c r="L71" s="367"/>
      <c r="M71" s="366"/>
      <c r="N71" s="367"/>
      <c r="O71" s="368"/>
    </row>
    <row r="72" spans="2:30">
      <c r="B72" s="250"/>
      <c r="C72" s="246"/>
      <c r="D72" s="246"/>
      <c r="E72" s="246"/>
      <c r="F72" s="246"/>
      <c r="G72" s="1230"/>
      <c r="H72" s="1231"/>
      <c r="I72" s="1231"/>
      <c r="J72" s="1232"/>
      <c r="K72" s="356" t="s">
        <v>529</v>
      </c>
      <c r="L72" s="356" t="s">
        <v>530</v>
      </c>
      <c r="M72" s="356" t="s">
        <v>531</v>
      </c>
      <c r="N72" s="356" t="s">
        <v>532</v>
      </c>
      <c r="O72" s="356" t="s">
        <v>533</v>
      </c>
    </row>
    <row r="73" spans="2:30">
      <c r="B73" s="250"/>
      <c r="C73" s="246"/>
      <c r="D73" s="246"/>
      <c r="E73" s="246"/>
      <c r="F73" s="246"/>
      <c r="G73" s="1233" t="s">
        <v>579</v>
      </c>
      <c r="H73" s="1234"/>
      <c r="I73" s="1239" t="s">
        <v>580</v>
      </c>
      <c r="J73" s="1239"/>
      <c r="K73" s="1254">
        <v>55.1</v>
      </c>
      <c r="L73" s="1254">
        <v>35.6</v>
      </c>
      <c r="M73" s="1242">
        <v>33.299999999999997</v>
      </c>
      <c r="N73" s="1242">
        <v>32.200000000000003</v>
      </c>
      <c r="O73" s="1242">
        <v>31.2</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584</v>
      </c>
      <c r="J75" s="1243"/>
      <c r="K75" s="1246">
        <v>7.4</v>
      </c>
      <c r="L75" s="1246">
        <v>6.6</v>
      </c>
      <c r="M75" s="1246">
        <v>5.9</v>
      </c>
      <c r="N75" s="1246">
        <v>5.5</v>
      </c>
      <c r="O75" s="1246">
        <v>5.0999999999999996</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7" t="s">
        <v>581</v>
      </c>
      <c r="H77" s="1248"/>
      <c r="I77" s="1243" t="s">
        <v>580</v>
      </c>
      <c r="J77" s="1243"/>
      <c r="K77" s="1254">
        <v>58.2</v>
      </c>
      <c r="L77" s="1254">
        <v>50.3</v>
      </c>
      <c r="M77" s="1242">
        <v>45.9</v>
      </c>
      <c r="N77" s="1242">
        <v>37.299999999999997</v>
      </c>
      <c r="O77" s="1242">
        <v>32.5</v>
      </c>
      <c r="R77" s="245">
        <v>12.3</v>
      </c>
      <c r="T77" s="245">
        <v>11.1</v>
      </c>
    </row>
    <row r="78" spans="2:30">
      <c r="B78" s="250"/>
      <c r="C78" s="246"/>
      <c r="D78" s="246"/>
      <c r="E78" s="246"/>
      <c r="F78" s="246"/>
      <c r="G78" s="1249"/>
      <c r="H78" s="1250"/>
      <c r="I78" s="1243"/>
      <c r="J78" s="1243"/>
      <c r="K78" s="1254"/>
      <c r="L78" s="1254"/>
      <c r="M78" s="1242"/>
      <c r="N78" s="1242"/>
      <c r="O78" s="1242"/>
    </row>
    <row r="79" spans="2:30">
      <c r="B79" s="250"/>
      <c r="C79" s="246"/>
      <c r="D79" s="246"/>
      <c r="E79" s="246"/>
      <c r="F79" s="246"/>
      <c r="G79" s="1249"/>
      <c r="H79" s="1250"/>
      <c r="I79" s="1255" t="s">
        <v>584</v>
      </c>
      <c r="J79" s="1253"/>
      <c r="K79" s="1256">
        <v>10.3</v>
      </c>
      <c r="L79" s="1256">
        <v>9.6</v>
      </c>
      <c r="M79" s="1256">
        <v>8.8000000000000007</v>
      </c>
      <c r="N79" s="1256">
        <v>7.8</v>
      </c>
      <c r="O79" s="1256">
        <v>8.1999999999999993</v>
      </c>
      <c r="V79" s="245">
        <v>53.5</v>
      </c>
      <c r="X79" s="245">
        <v>48.2</v>
      </c>
      <c r="Z79" s="245">
        <v>34.200000000000003</v>
      </c>
      <c r="AB79" s="245">
        <v>30.3</v>
      </c>
      <c r="AD79" s="245">
        <v>28.9</v>
      </c>
    </row>
    <row r="80" spans="2:30">
      <c r="B80" s="250"/>
      <c r="C80" s="246"/>
      <c r="D80" s="246"/>
      <c r="E80" s="246"/>
      <c r="F80" s="246"/>
      <c r="G80" s="1251"/>
      <c r="H80" s="1252"/>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528</v>
      </c>
      <c r="G2" s="113"/>
      <c r="H2" s="114"/>
    </row>
    <row r="3" spans="1:8">
      <c r="A3" s="110" t="s">
        <v>521</v>
      </c>
      <c r="B3" s="115"/>
      <c r="C3" s="116"/>
      <c r="D3" s="117">
        <v>71260</v>
      </c>
      <c r="E3" s="118"/>
      <c r="F3" s="119">
        <v>50880</v>
      </c>
      <c r="G3" s="120"/>
      <c r="H3" s="121"/>
    </row>
    <row r="4" spans="1:8">
      <c r="A4" s="122"/>
      <c r="B4" s="123"/>
      <c r="C4" s="124"/>
      <c r="D4" s="125">
        <v>27279</v>
      </c>
      <c r="E4" s="126"/>
      <c r="F4" s="127">
        <v>26879</v>
      </c>
      <c r="G4" s="128"/>
      <c r="H4" s="129"/>
    </row>
    <row r="5" spans="1:8">
      <c r="A5" s="110" t="s">
        <v>523</v>
      </c>
      <c r="B5" s="115"/>
      <c r="C5" s="116"/>
      <c r="D5" s="117">
        <v>77764</v>
      </c>
      <c r="E5" s="118"/>
      <c r="F5" s="119">
        <v>63956</v>
      </c>
      <c r="G5" s="120"/>
      <c r="H5" s="121"/>
    </row>
    <row r="6" spans="1:8">
      <c r="A6" s="122"/>
      <c r="B6" s="123"/>
      <c r="C6" s="124"/>
      <c r="D6" s="125">
        <v>32626</v>
      </c>
      <c r="E6" s="126"/>
      <c r="F6" s="127">
        <v>29239</v>
      </c>
      <c r="G6" s="128"/>
      <c r="H6" s="129"/>
    </row>
    <row r="7" spans="1:8">
      <c r="A7" s="110" t="s">
        <v>524</v>
      </c>
      <c r="B7" s="115"/>
      <c r="C7" s="116"/>
      <c r="D7" s="117">
        <v>104270</v>
      </c>
      <c r="E7" s="118"/>
      <c r="F7" s="119">
        <v>66255</v>
      </c>
      <c r="G7" s="120"/>
      <c r="H7" s="121"/>
    </row>
    <row r="8" spans="1:8">
      <c r="A8" s="122"/>
      <c r="B8" s="123"/>
      <c r="C8" s="124"/>
      <c r="D8" s="125">
        <v>60005</v>
      </c>
      <c r="E8" s="126"/>
      <c r="F8" s="127">
        <v>31822</v>
      </c>
      <c r="G8" s="128"/>
      <c r="H8" s="129"/>
    </row>
    <row r="9" spans="1:8">
      <c r="A9" s="110" t="s">
        <v>525</v>
      </c>
      <c r="B9" s="115"/>
      <c r="C9" s="116"/>
      <c r="D9" s="117">
        <v>77327</v>
      </c>
      <c r="E9" s="118"/>
      <c r="F9" s="119">
        <v>54227</v>
      </c>
      <c r="G9" s="120"/>
      <c r="H9" s="121"/>
    </row>
    <row r="10" spans="1:8">
      <c r="A10" s="122"/>
      <c r="B10" s="123"/>
      <c r="C10" s="124"/>
      <c r="D10" s="125">
        <v>46935</v>
      </c>
      <c r="E10" s="126"/>
      <c r="F10" s="127">
        <v>29694</v>
      </c>
      <c r="G10" s="128"/>
      <c r="H10" s="129"/>
    </row>
    <row r="11" spans="1:8">
      <c r="A11" s="110" t="s">
        <v>526</v>
      </c>
      <c r="B11" s="115"/>
      <c r="C11" s="116"/>
      <c r="D11" s="117">
        <v>67532</v>
      </c>
      <c r="E11" s="118"/>
      <c r="F11" s="119">
        <v>67319</v>
      </c>
      <c r="G11" s="120"/>
      <c r="H11" s="121"/>
    </row>
    <row r="12" spans="1:8">
      <c r="A12" s="122"/>
      <c r="B12" s="123"/>
      <c r="C12" s="130"/>
      <c r="D12" s="125">
        <v>36504</v>
      </c>
      <c r="E12" s="126"/>
      <c r="F12" s="127">
        <v>38101</v>
      </c>
      <c r="G12" s="128"/>
      <c r="H12" s="129"/>
    </row>
    <row r="13" spans="1:8">
      <c r="A13" s="110"/>
      <c r="B13" s="115"/>
      <c r="C13" s="131"/>
      <c r="D13" s="132">
        <v>79631</v>
      </c>
      <c r="E13" s="133"/>
      <c r="F13" s="134">
        <v>60527</v>
      </c>
      <c r="G13" s="135"/>
      <c r="H13" s="121"/>
    </row>
    <row r="14" spans="1:8">
      <c r="A14" s="122"/>
      <c r="B14" s="123"/>
      <c r="C14" s="124"/>
      <c r="D14" s="125">
        <v>40670</v>
      </c>
      <c r="E14" s="126"/>
      <c r="F14" s="127">
        <v>31147</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6.31</v>
      </c>
      <c r="C19" s="136">
        <f>ROUND(VALUE(SUBSTITUTE(実質収支比率等に係る経年分析!G$48,"▲","-")),2)</f>
        <v>6.02</v>
      </c>
      <c r="D19" s="136">
        <f>ROUND(VALUE(SUBSTITUTE(実質収支比率等に係る経年分析!H$48,"▲","-")),2)</f>
        <v>5.38</v>
      </c>
      <c r="E19" s="136">
        <f>ROUND(VALUE(SUBSTITUTE(実質収支比率等に係る経年分析!I$48,"▲","-")),2)</f>
        <v>6.23</v>
      </c>
      <c r="F19" s="136">
        <f>ROUND(VALUE(SUBSTITUTE(実質収支比率等に係る経年分析!J$48,"▲","-")),2)</f>
        <v>5.52</v>
      </c>
    </row>
    <row r="20" spans="1:11">
      <c r="A20" s="136" t="s">
        <v>44</v>
      </c>
      <c r="B20" s="136">
        <f>ROUND(VALUE(SUBSTITUTE(実質収支比率等に係る経年分析!F$47,"▲","-")),2)</f>
        <v>12.54</v>
      </c>
      <c r="C20" s="136">
        <f>ROUND(VALUE(SUBSTITUTE(実質収支比率等に係る経年分析!G$47,"▲","-")),2)</f>
        <v>17.27</v>
      </c>
      <c r="D20" s="136">
        <f>ROUND(VALUE(SUBSTITUTE(実質収支比率等に係る経年分析!H$47,"▲","-")),2)</f>
        <v>14.47</v>
      </c>
      <c r="E20" s="136">
        <f>ROUND(VALUE(SUBSTITUTE(実質収支比率等に係る経年分析!I$47,"▲","-")),2)</f>
        <v>14.54</v>
      </c>
      <c r="F20" s="136">
        <f>ROUND(VALUE(SUBSTITUTE(実質収支比率等に係る経年分析!J$47,"▲","-")),2)</f>
        <v>16.739999999999998</v>
      </c>
    </row>
    <row r="21" spans="1:11">
      <c r="A21" s="136" t="s">
        <v>45</v>
      </c>
      <c r="B21" s="136">
        <f>IF(ISNUMBER(VALUE(SUBSTITUTE(実質収支比率等に係る経年分析!F$49,"▲","-"))),ROUND(VALUE(SUBSTITUTE(実質収支比率等に係る経年分析!F$49,"▲","-")),2),NA())</f>
        <v>-1.78</v>
      </c>
      <c r="C21" s="136">
        <f>IF(ISNUMBER(VALUE(SUBSTITUTE(実質収支比率等に係る経年分析!G$49,"▲","-"))),ROUND(VALUE(SUBSTITUTE(実質収支比率等に係る経年分析!G$49,"▲","-")),2),NA())</f>
        <v>1.35</v>
      </c>
      <c r="D21" s="136">
        <f>IF(ISNUMBER(VALUE(SUBSTITUTE(実質収支比率等に係る経年分析!H$49,"▲","-"))),ROUND(VALUE(SUBSTITUTE(実質収支比率等に係る経年分析!H$49,"▲","-")),2),NA())</f>
        <v>-6.45</v>
      </c>
      <c r="E21" s="136">
        <f>IF(ISNUMBER(VALUE(SUBSTITUTE(実質収支比率等に係る経年分析!I$49,"▲","-"))),ROUND(VALUE(SUBSTITUTE(実質収支比率等に係る経年分析!I$49,"▲","-")),2),NA())</f>
        <v>-1.55</v>
      </c>
      <c r="F21" s="136">
        <f>IF(ISNUMBER(VALUE(SUBSTITUTE(実質収支比率等に係る経年分析!J$49,"▲","-"))),ROUND(VALUE(SUBSTITUTE(実質収支比率等に係る経年分析!J$49,"▲","-")),2),NA())</f>
        <v>-2.09</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0.22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0.23</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0.16</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0.12</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0.08</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0.09</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v>
      </c>
    </row>
    <row r="30" spans="1:11">
      <c r="A30" s="137" t="str">
        <f>IF(連結実質赤字比率に係る赤字・黒字の構成分析!C$40="",NA(),連結実質赤字比率に係る赤字・黒字の構成分析!C$40)</f>
        <v>介護保険事業特別会計（保険事業勘定）</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0.28999999999999998</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0.22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0.37</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0.54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0.15</v>
      </c>
    </row>
    <row r="31" spans="1:11">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0.18</v>
      </c>
    </row>
    <row r="32" spans="1:11">
      <c r="A32" s="137" t="str">
        <f>IF(連結実質赤字比率に係る赤字・黒字の構成分析!C$38="",NA(),連結実質赤字比率に係る赤字・黒字の構成分析!C$38)</f>
        <v>簡易水道事業特別会計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0.46</v>
      </c>
    </row>
    <row r="33" spans="1:16">
      <c r="A33" s="137" t="str">
        <f>IF(連結実質赤字比率に係る赤字・黒字の構成分析!C$37="",NA(),連結実質赤字比率に係る赤字・黒字の構成分析!C$37)</f>
        <v>国民健康保険事業特別会計（事業勘定）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3.13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1.92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1.07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1.49</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6.21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5.95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6.15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5.49</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4.6500000000000004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5.16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5.55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5.84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5.75</v>
      </c>
    </row>
    <row r="36" spans="1:16">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12.17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13.71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16.37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17.36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17.53</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5360</v>
      </c>
      <c r="E42" s="138"/>
      <c r="F42" s="138"/>
      <c r="G42" s="138">
        <f>'実質公債費比率（分子）の構造'!L$52</f>
        <v>5284</v>
      </c>
      <c r="H42" s="138"/>
      <c r="I42" s="138"/>
      <c r="J42" s="138">
        <f>'実質公債費比率（分子）の構造'!M$52</f>
        <v>5485</v>
      </c>
      <c r="K42" s="138"/>
      <c r="L42" s="138"/>
      <c r="M42" s="138">
        <f>'実質公債費比率（分子）の構造'!N$52</f>
        <v>5601</v>
      </c>
      <c r="N42" s="138"/>
      <c r="O42" s="138"/>
      <c r="P42" s="138">
        <f>'実質公債費比率（分子）の構造'!O$52</f>
        <v>5395</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0</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55</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56</v>
      </c>
      <c r="B46" s="138">
        <f>'実質公債費比率（分子）の構造'!K$48</f>
        <v>1380</v>
      </c>
      <c r="C46" s="138"/>
      <c r="D46" s="138"/>
      <c r="E46" s="138">
        <f>'実質公債費比率（分子）の構造'!L$48</f>
        <v>1406</v>
      </c>
      <c r="F46" s="138"/>
      <c r="G46" s="138"/>
      <c r="H46" s="138">
        <f>'実質公債費比率（分子）の構造'!M$48</f>
        <v>1277</v>
      </c>
      <c r="I46" s="138"/>
      <c r="J46" s="138"/>
      <c r="K46" s="138">
        <f>'実質公債費比率（分子）の構造'!N$48</f>
        <v>1438</v>
      </c>
      <c r="L46" s="138"/>
      <c r="M46" s="138"/>
      <c r="N46" s="138">
        <f>'実質公債費比率（分子）の構造'!O$48</f>
        <v>1230</v>
      </c>
      <c r="O46" s="138"/>
      <c r="P46" s="138"/>
    </row>
    <row r="47" spans="1:16">
      <c r="A47" s="138" t="s">
        <v>57</v>
      </c>
      <c r="B47" s="138">
        <f>'実質公債費比率（分子）の構造'!K$47</f>
        <v>42</v>
      </c>
      <c r="C47" s="138"/>
      <c r="D47" s="138"/>
      <c r="E47" s="138">
        <f>'実質公債費比率（分子）の構造'!L$47</f>
        <v>56</v>
      </c>
      <c r="F47" s="138"/>
      <c r="G47" s="138"/>
      <c r="H47" s="138">
        <f>'実質公債費比率（分子）の構造'!M$47</f>
        <v>56</v>
      </c>
      <c r="I47" s="138"/>
      <c r="J47" s="138"/>
      <c r="K47" s="138">
        <f>'実質公債費比率（分子）の構造'!N$47</f>
        <v>36</v>
      </c>
      <c r="L47" s="138"/>
      <c r="M47" s="138"/>
      <c r="N47" s="138">
        <f>'実質公債費比率（分子）の構造'!O$47</f>
        <v>27</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5157</v>
      </c>
      <c r="C49" s="138"/>
      <c r="D49" s="138"/>
      <c r="E49" s="138">
        <f>'実質公債費比率（分子）の構造'!L$45</f>
        <v>5093</v>
      </c>
      <c r="F49" s="138"/>
      <c r="G49" s="138"/>
      <c r="H49" s="138">
        <f>'実質公債費比率（分子）の構造'!M$45</f>
        <v>5081</v>
      </c>
      <c r="I49" s="138"/>
      <c r="J49" s="138"/>
      <c r="K49" s="138">
        <f>'実質公債費比率（分子）の構造'!N$45</f>
        <v>5150</v>
      </c>
      <c r="L49" s="138"/>
      <c r="M49" s="138"/>
      <c r="N49" s="138">
        <f>'実質公債費比率（分子）の構造'!O$45</f>
        <v>5161</v>
      </c>
      <c r="O49" s="138"/>
      <c r="P49" s="138"/>
    </row>
    <row r="50" spans="1:16">
      <c r="A50" s="138" t="s">
        <v>60</v>
      </c>
      <c r="B50" s="138" t="e">
        <f>NA()</f>
        <v>#N/A</v>
      </c>
      <c r="C50" s="138">
        <f>IF(ISNUMBER('実質公債費比率（分子）の構造'!K$53),'実質公債費比率（分子）の構造'!K$53,NA())</f>
        <v>1219</v>
      </c>
      <c r="D50" s="138" t="e">
        <f>NA()</f>
        <v>#N/A</v>
      </c>
      <c r="E50" s="138" t="e">
        <f>NA()</f>
        <v>#N/A</v>
      </c>
      <c r="F50" s="138">
        <f>IF(ISNUMBER('実質公債費比率（分子）の構造'!L$53),'実質公債費比率（分子）の構造'!L$53,NA())</f>
        <v>1271</v>
      </c>
      <c r="G50" s="138" t="e">
        <f>NA()</f>
        <v>#N/A</v>
      </c>
      <c r="H50" s="138" t="e">
        <f>NA()</f>
        <v>#N/A</v>
      </c>
      <c r="I50" s="138">
        <f>IF(ISNUMBER('実質公債費比率（分子）の構造'!M$53),'実質公債費比率（分子）の構造'!M$53,NA())</f>
        <v>929</v>
      </c>
      <c r="J50" s="138" t="e">
        <f>NA()</f>
        <v>#N/A</v>
      </c>
      <c r="K50" s="138" t="e">
        <f>NA()</f>
        <v>#N/A</v>
      </c>
      <c r="L50" s="138">
        <f>IF(ISNUMBER('実質公債費比率（分子）の構造'!N$53),'実質公債費比率（分子）の構造'!N$53,NA())</f>
        <v>1023</v>
      </c>
      <c r="M50" s="138" t="e">
        <f>NA()</f>
        <v>#N/A</v>
      </c>
      <c r="N50" s="138" t="e">
        <f>NA()</f>
        <v>#N/A</v>
      </c>
      <c r="O50" s="138">
        <f>IF(ISNUMBER('実質公債費比率（分子）の構造'!O$53),'実質公債費比率（分子）の構造'!O$53,NA())</f>
        <v>1023</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44380</v>
      </c>
      <c r="E56" s="137"/>
      <c r="F56" s="137"/>
      <c r="G56" s="137">
        <f>'将来負担比率（分子）の構造'!J$52</f>
        <v>44453</v>
      </c>
      <c r="H56" s="137"/>
      <c r="I56" s="137"/>
      <c r="J56" s="137">
        <f>'将来負担比率（分子）の構造'!K$52</f>
        <v>44724</v>
      </c>
      <c r="K56" s="137"/>
      <c r="L56" s="137"/>
      <c r="M56" s="137">
        <f>'将来負担比率（分子）の構造'!L$52</f>
        <v>44871</v>
      </c>
      <c r="N56" s="137"/>
      <c r="O56" s="137"/>
      <c r="P56" s="137">
        <f>'将来負担比率（分子）の構造'!M$52</f>
        <v>44072</v>
      </c>
    </row>
    <row r="57" spans="1:16">
      <c r="A57" s="137" t="s">
        <v>36</v>
      </c>
      <c r="B57" s="137"/>
      <c r="C57" s="137"/>
      <c r="D57" s="137">
        <f>'将来負担比率（分子）の構造'!I$51</f>
        <v>5168</v>
      </c>
      <c r="E57" s="137"/>
      <c r="F57" s="137"/>
      <c r="G57" s="137">
        <f>'将来負担比率（分子）の構造'!J$51</f>
        <v>5385</v>
      </c>
      <c r="H57" s="137"/>
      <c r="I57" s="137"/>
      <c r="J57" s="137">
        <f>'将来負担比率（分子）の構造'!K$51</f>
        <v>5925</v>
      </c>
      <c r="K57" s="137"/>
      <c r="L57" s="137"/>
      <c r="M57" s="137">
        <f>'将来負担比率（分子）の構造'!L$51</f>
        <v>6346</v>
      </c>
      <c r="N57" s="137"/>
      <c r="O57" s="137"/>
      <c r="P57" s="137">
        <f>'将来負担比率（分子）の構造'!M$51</f>
        <v>6167</v>
      </c>
    </row>
    <row r="58" spans="1:16">
      <c r="A58" s="137" t="s">
        <v>35</v>
      </c>
      <c r="B58" s="137"/>
      <c r="C58" s="137"/>
      <c r="D58" s="137">
        <f>'将来負担比率（分子）の構造'!I$50</f>
        <v>9710</v>
      </c>
      <c r="E58" s="137"/>
      <c r="F58" s="137"/>
      <c r="G58" s="137">
        <f>'将来負担比率（分子）の構造'!J$50</f>
        <v>10816</v>
      </c>
      <c r="H58" s="137"/>
      <c r="I58" s="137"/>
      <c r="J58" s="137">
        <f>'将来負担比率（分子）の構造'!K$50</f>
        <v>10778</v>
      </c>
      <c r="K58" s="137"/>
      <c r="L58" s="137"/>
      <c r="M58" s="137">
        <f>'将来負担比率（分子）の構造'!L$50</f>
        <v>9943</v>
      </c>
      <c r="N58" s="137"/>
      <c r="O58" s="137"/>
      <c r="P58" s="137">
        <f>'将来負担比率（分子）の構造'!M$50</f>
        <v>9826</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758</v>
      </c>
      <c r="C61" s="137"/>
      <c r="D61" s="137"/>
      <c r="E61" s="137" t="str">
        <f>'将来負担比率（分子）の構造'!J$46</f>
        <v>-</v>
      </c>
      <c r="F61" s="137"/>
      <c r="G61" s="137"/>
      <c r="H61" s="137" t="str">
        <f>'将来負担比率（分子）の構造'!K$46</f>
        <v>-</v>
      </c>
      <c r="I61" s="137"/>
      <c r="J61" s="137"/>
      <c r="K61" s="137">
        <f>'将来負担比率（分子）の構造'!L$46</f>
        <v>240</v>
      </c>
      <c r="L61" s="137"/>
      <c r="M61" s="137"/>
      <c r="N61" s="137">
        <f>'将来負担比率（分子）の構造'!M$46</f>
        <v>246</v>
      </c>
      <c r="O61" s="137"/>
      <c r="P61" s="137"/>
    </row>
    <row r="62" spans="1:16">
      <c r="A62" s="137" t="s">
        <v>29</v>
      </c>
      <c r="B62" s="137">
        <f>'将来負担比率（分子）の構造'!I$45</f>
        <v>7961</v>
      </c>
      <c r="C62" s="137"/>
      <c r="D62" s="137"/>
      <c r="E62" s="137">
        <f>'将来負担比率（分子）の構造'!J$45</f>
        <v>7393</v>
      </c>
      <c r="F62" s="137"/>
      <c r="G62" s="137"/>
      <c r="H62" s="137">
        <f>'将来負担比率（分子）の構造'!K$45</f>
        <v>6711</v>
      </c>
      <c r="I62" s="137"/>
      <c r="J62" s="137"/>
      <c r="K62" s="137">
        <f>'将来負担比率（分子）の構造'!L$45</f>
        <v>6311</v>
      </c>
      <c r="L62" s="137"/>
      <c r="M62" s="137"/>
      <c r="N62" s="137">
        <f>'将来負担比率（分子）の構造'!M$45</f>
        <v>6299</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16890</v>
      </c>
      <c r="C64" s="137"/>
      <c r="D64" s="137"/>
      <c r="E64" s="137">
        <f>'将来負担比率（分子）の構造'!J$43</f>
        <v>16331</v>
      </c>
      <c r="F64" s="137"/>
      <c r="G64" s="137"/>
      <c r="H64" s="137">
        <f>'将来負担比率（分子）の構造'!K$43</f>
        <v>15615</v>
      </c>
      <c r="I64" s="137"/>
      <c r="J64" s="137"/>
      <c r="K64" s="137">
        <f>'将来負担比率（分子）の構造'!L$43</f>
        <v>15626</v>
      </c>
      <c r="L64" s="137"/>
      <c r="M64" s="137"/>
      <c r="N64" s="137">
        <f>'将来負担比率（分子）の構造'!M$43</f>
        <v>15227</v>
      </c>
      <c r="O64" s="137"/>
      <c r="P64" s="137"/>
    </row>
    <row r="65" spans="1:16">
      <c r="A65" s="137" t="s">
        <v>26</v>
      </c>
      <c r="B65" s="137">
        <f>'将来負担比率（分子）の構造'!I$42</f>
        <v>397</v>
      </c>
      <c r="C65" s="137"/>
      <c r="D65" s="137"/>
      <c r="E65" s="137">
        <f>'将来負担比率（分子）の構造'!J$42</f>
        <v>399</v>
      </c>
      <c r="F65" s="137"/>
      <c r="G65" s="137"/>
      <c r="H65" s="137">
        <f>'将来負担比率（分子）の構造'!K$42</f>
        <v>400</v>
      </c>
      <c r="I65" s="137"/>
      <c r="J65" s="137"/>
      <c r="K65" s="137">
        <f>'将来負担比率（分子）の構造'!L$42</f>
        <v>402</v>
      </c>
      <c r="L65" s="137"/>
      <c r="M65" s="137"/>
      <c r="N65" s="137">
        <f>'将来負担比率（分子）の構造'!M$42</f>
        <v>403</v>
      </c>
      <c r="O65" s="137"/>
      <c r="P65" s="137"/>
    </row>
    <row r="66" spans="1:16">
      <c r="A66" s="137" t="s">
        <v>25</v>
      </c>
      <c r="B66" s="137">
        <f>'将来負担比率（分子）の構造'!I$41</f>
        <v>43930</v>
      </c>
      <c r="C66" s="137"/>
      <c r="D66" s="137"/>
      <c r="E66" s="137">
        <f>'将来負担比率（分子）の構造'!J$41</f>
        <v>43444</v>
      </c>
      <c r="F66" s="137"/>
      <c r="G66" s="137"/>
      <c r="H66" s="137">
        <f>'将来負担比率（分子）の構造'!K$41</f>
        <v>45097</v>
      </c>
      <c r="I66" s="137"/>
      <c r="J66" s="137"/>
      <c r="K66" s="137">
        <f>'将来負担比率（分子）の構造'!L$41</f>
        <v>44776</v>
      </c>
      <c r="L66" s="137"/>
      <c r="M66" s="137"/>
      <c r="N66" s="137">
        <f>'将来負担比率（分子）の構造'!M$41</f>
        <v>43812</v>
      </c>
      <c r="O66" s="137"/>
      <c r="P66" s="137"/>
    </row>
    <row r="67" spans="1:16">
      <c r="A67" s="137" t="s">
        <v>64</v>
      </c>
      <c r="B67" s="137" t="e">
        <f>NA()</f>
        <v>#N/A</v>
      </c>
      <c r="C67" s="137">
        <f>IF(ISNUMBER('将来負担比率（分子）の構造'!I$53), IF('将来負担比率（分子）の構造'!I$53 &lt; 0, 0, '将来負担比率（分子）の構造'!I$53), NA())</f>
        <v>10677</v>
      </c>
      <c r="D67" s="137" t="e">
        <f>NA()</f>
        <v>#N/A</v>
      </c>
      <c r="E67" s="137" t="e">
        <f>NA()</f>
        <v>#N/A</v>
      </c>
      <c r="F67" s="137">
        <f>IF(ISNUMBER('将来負担比率（分子）の構造'!J$53), IF('将来負担比率（分子）の構造'!J$53 &lt; 0, 0, '将来負担比率（分子）の構造'!J$53), NA())</f>
        <v>6914</v>
      </c>
      <c r="G67" s="137" t="e">
        <f>NA()</f>
        <v>#N/A</v>
      </c>
      <c r="H67" s="137" t="e">
        <f>NA()</f>
        <v>#N/A</v>
      </c>
      <c r="I67" s="137">
        <f>IF(ISNUMBER('将来負担比率（分子）の構造'!K$53), IF('将来負担比率（分子）の構造'!K$53 &lt; 0, 0, '将来負担比率（分子）の構造'!K$53), NA())</f>
        <v>6396</v>
      </c>
      <c r="J67" s="137" t="e">
        <f>NA()</f>
        <v>#N/A</v>
      </c>
      <c r="K67" s="137" t="e">
        <f>NA()</f>
        <v>#N/A</v>
      </c>
      <c r="L67" s="137">
        <f>IF(ISNUMBER('将来負担比率（分子）の構造'!L$53), IF('将来負担比率（分子）の構造'!L$53 &lt; 0, 0, '将来負担比率（分子）の構造'!L$53), NA())</f>
        <v>6195</v>
      </c>
      <c r="M67" s="137" t="e">
        <f>NA()</f>
        <v>#N/A</v>
      </c>
      <c r="N67" s="137" t="e">
        <f>NA()</f>
        <v>#N/A</v>
      </c>
      <c r="O67" s="137">
        <f>IF(ISNUMBER('将来負担比率（分子）の構造'!M$53), IF('将来負担比率（分子）の構造'!M$53 &lt; 0, 0, '将来負担比率（分子）の構造'!M$53), NA())</f>
        <v>5923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10839219</v>
      </c>
      <c r="S5" s="671"/>
      <c r="T5" s="671"/>
      <c r="U5" s="671"/>
      <c r="V5" s="671"/>
      <c r="W5" s="671"/>
      <c r="X5" s="671"/>
      <c r="Y5" s="718"/>
      <c r="Z5" s="731">
        <v>25.7</v>
      </c>
      <c r="AA5" s="731"/>
      <c r="AB5" s="731"/>
      <c r="AC5" s="731"/>
      <c r="AD5" s="732">
        <v>10234002</v>
      </c>
      <c r="AE5" s="732"/>
      <c r="AF5" s="732"/>
      <c r="AG5" s="732"/>
      <c r="AH5" s="732"/>
      <c r="AI5" s="732"/>
      <c r="AJ5" s="732"/>
      <c r="AK5" s="732"/>
      <c r="AL5" s="719">
        <v>44.7</v>
      </c>
      <c r="AM5" s="688"/>
      <c r="AN5" s="688"/>
      <c r="AO5" s="720"/>
      <c r="AP5" s="707" t="s">
        <v>210</v>
      </c>
      <c r="AQ5" s="708"/>
      <c r="AR5" s="708"/>
      <c r="AS5" s="708"/>
      <c r="AT5" s="708"/>
      <c r="AU5" s="708"/>
      <c r="AV5" s="708"/>
      <c r="AW5" s="708"/>
      <c r="AX5" s="708"/>
      <c r="AY5" s="708"/>
      <c r="AZ5" s="708"/>
      <c r="BA5" s="708"/>
      <c r="BB5" s="708"/>
      <c r="BC5" s="708"/>
      <c r="BD5" s="708"/>
      <c r="BE5" s="708"/>
      <c r="BF5" s="709"/>
      <c r="BG5" s="620">
        <v>10226763</v>
      </c>
      <c r="BH5" s="621"/>
      <c r="BI5" s="621"/>
      <c r="BJ5" s="621"/>
      <c r="BK5" s="621"/>
      <c r="BL5" s="621"/>
      <c r="BM5" s="621"/>
      <c r="BN5" s="622"/>
      <c r="BO5" s="673">
        <v>94.3</v>
      </c>
      <c r="BP5" s="673"/>
      <c r="BQ5" s="673"/>
      <c r="BR5" s="673"/>
      <c r="BS5" s="674">
        <v>140305</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294005</v>
      </c>
      <c r="S6" s="621"/>
      <c r="T6" s="621"/>
      <c r="U6" s="621"/>
      <c r="V6" s="621"/>
      <c r="W6" s="621"/>
      <c r="X6" s="621"/>
      <c r="Y6" s="622"/>
      <c r="Z6" s="673">
        <v>0.7</v>
      </c>
      <c r="AA6" s="673"/>
      <c r="AB6" s="673"/>
      <c r="AC6" s="673"/>
      <c r="AD6" s="674">
        <v>294005</v>
      </c>
      <c r="AE6" s="674"/>
      <c r="AF6" s="674"/>
      <c r="AG6" s="674"/>
      <c r="AH6" s="674"/>
      <c r="AI6" s="674"/>
      <c r="AJ6" s="674"/>
      <c r="AK6" s="674"/>
      <c r="AL6" s="643">
        <v>1.3</v>
      </c>
      <c r="AM6" s="675"/>
      <c r="AN6" s="675"/>
      <c r="AO6" s="676"/>
      <c r="AP6" s="617" t="s">
        <v>215</v>
      </c>
      <c r="AQ6" s="618"/>
      <c r="AR6" s="618"/>
      <c r="AS6" s="618"/>
      <c r="AT6" s="618"/>
      <c r="AU6" s="618"/>
      <c r="AV6" s="618"/>
      <c r="AW6" s="618"/>
      <c r="AX6" s="618"/>
      <c r="AY6" s="618"/>
      <c r="AZ6" s="618"/>
      <c r="BA6" s="618"/>
      <c r="BB6" s="618"/>
      <c r="BC6" s="618"/>
      <c r="BD6" s="618"/>
      <c r="BE6" s="618"/>
      <c r="BF6" s="619"/>
      <c r="BG6" s="620">
        <v>10226763</v>
      </c>
      <c r="BH6" s="621"/>
      <c r="BI6" s="621"/>
      <c r="BJ6" s="621"/>
      <c r="BK6" s="621"/>
      <c r="BL6" s="621"/>
      <c r="BM6" s="621"/>
      <c r="BN6" s="622"/>
      <c r="BO6" s="673">
        <v>94.3</v>
      </c>
      <c r="BP6" s="673"/>
      <c r="BQ6" s="673"/>
      <c r="BR6" s="673"/>
      <c r="BS6" s="674">
        <v>140305</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284855</v>
      </c>
      <c r="CS6" s="621"/>
      <c r="CT6" s="621"/>
      <c r="CU6" s="621"/>
      <c r="CV6" s="621"/>
      <c r="CW6" s="621"/>
      <c r="CX6" s="621"/>
      <c r="CY6" s="622"/>
      <c r="CZ6" s="673">
        <v>0.7</v>
      </c>
      <c r="DA6" s="673"/>
      <c r="DB6" s="673"/>
      <c r="DC6" s="673"/>
      <c r="DD6" s="626" t="s">
        <v>217</v>
      </c>
      <c r="DE6" s="621"/>
      <c r="DF6" s="621"/>
      <c r="DG6" s="621"/>
      <c r="DH6" s="621"/>
      <c r="DI6" s="621"/>
      <c r="DJ6" s="621"/>
      <c r="DK6" s="621"/>
      <c r="DL6" s="621"/>
      <c r="DM6" s="621"/>
      <c r="DN6" s="621"/>
      <c r="DO6" s="621"/>
      <c r="DP6" s="622"/>
      <c r="DQ6" s="626">
        <v>284456</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9621</v>
      </c>
      <c r="S7" s="621"/>
      <c r="T7" s="621"/>
      <c r="U7" s="621"/>
      <c r="V7" s="621"/>
      <c r="W7" s="621"/>
      <c r="X7" s="621"/>
      <c r="Y7" s="622"/>
      <c r="Z7" s="673">
        <v>0</v>
      </c>
      <c r="AA7" s="673"/>
      <c r="AB7" s="673"/>
      <c r="AC7" s="673"/>
      <c r="AD7" s="674">
        <v>9621</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4615765</v>
      </c>
      <c r="BH7" s="621"/>
      <c r="BI7" s="621"/>
      <c r="BJ7" s="621"/>
      <c r="BK7" s="621"/>
      <c r="BL7" s="621"/>
      <c r="BM7" s="621"/>
      <c r="BN7" s="622"/>
      <c r="BO7" s="673">
        <v>42.6</v>
      </c>
      <c r="BP7" s="673"/>
      <c r="BQ7" s="673"/>
      <c r="BR7" s="673"/>
      <c r="BS7" s="674">
        <v>140305</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4163946</v>
      </c>
      <c r="CS7" s="621"/>
      <c r="CT7" s="621"/>
      <c r="CU7" s="621"/>
      <c r="CV7" s="621"/>
      <c r="CW7" s="621"/>
      <c r="CX7" s="621"/>
      <c r="CY7" s="622"/>
      <c r="CZ7" s="673">
        <v>10.3</v>
      </c>
      <c r="DA7" s="673"/>
      <c r="DB7" s="673"/>
      <c r="DC7" s="673"/>
      <c r="DD7" s="626">
        <v>227533</v>
      </c>
      <c r="DE7" s="621"/>
      <c r="DF7" s="621"/>
      <c r="DG7" s="621"/>
      <c r="DH7" s="621"/>
      <c r="DI7" s="621"/>
      <c r="DJ7" s="621"/>
      <c r="DK7" s="621"/>
      <c r="DL7" s="621"/>
      <c r="DM7" s="621"/>
      <c r="DN7" s="621"/>
      <c r="DO7" s="621"/>
      <c r="DP7" s="622"/>
      <c r="DQ7" s="626">
        <v>3256667</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19588</v>
      </c>
      <c r="S8" s="621"/>
      <c r="T8" s="621"/>
      <c r="U8" s="621"/>
      <c r="V8" s="621"/>
      <c r="W8" s="621"/>
      <c r="X8" s="621"/>
      <c r="Y8" s="622"/>
      <c r="Z8" s="673">
        <v>0</v>
      </c>
      <c r="AA8" s="673"/>
      <c r="AB8" s="673"/>
      <c r="AC8" s="673"/>
      <c r="AD8" s="674">
        <v>19588</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136760</v>
      </c>
      <c r="BH8" s="621"/>
      <c r="BI8" s="621"/>
      <c r="BJ8" s="621"/>
      <c r="BK8" s="621"/>
      <c r="BL8" s="621"/>
      <c r="BM8" s="621"/>
      <c r="BN8" s="622"/>
      <c r="BO8" s="673">
        <v>1.3</v>
      </c>
      <c r="BP8" s="673"/>
      <c r="BQ8" s="673"/>
      <c r="BR8" s="673"/>
      <c r="BS8" s="626" t="s">
        <v>113</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15923525</v>
      </c>
      <c r="CS8" s="621"/>
      <c r="CT8" s="621"/>
      <c r="CU8" s="621"/>
      <c r="CV8" s="621"/>
      <c r="CW8" s="621"/>
      <c r="CX8" s="621"/>
      <c r="CY8" s="622"/>
      <c r="CZ8" s="673">
        <v>39.299999999999997</v>
      </c>
      <c r="DA8" s="673"/>
      <c r="DB8" s="673"/>
      <c r="DC8" s="673"/>
      <c r="DD8" s="626">
        <v>1350588</v>
      </c>
      <c r="DE8" s="621"/>
      <c r="DF8" s="621"/>
      <c r="DG8" s="621"/>
      <c r="DH8" s="621"/>
      <c r="DI8" s="621"/>
      <c r="DJ8" s="621"/>
      <c r="DK8" s="621"/>
      <c r="DL8" s="621"/>
      <c r="DM8" s="621"/>
      <c r="DN8" s="621"/>
      <c r="DO8" s="621"/>
      <c r="DP8" s="622"/>
      <c r="DQ8" s="626">
        <v>6656276</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12985</v>
      </c>
      <c r="S9" s="621"/>
      <c r="T9" s="621"/>
      <c r="U9" s="621"/>
      <c r="V9" s="621"/>
      <c r="W9" s="621"/>
      <c r="X9" s="621"/>
      <c r="Y9" s="622"/>
      <c r="Z9" s="673">
        <v>0</v>
      </c>
      <c r="AA9" s="673"/>
      <c r="AB9" s="673"/>
      <c r="AC9" s="673"/>
      <c r="AD9" s="674">
        <v>12985</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3345761</v>
      </c>
      <c r="BH9" s="621"/>
      <c r="BI9" s="621"/>
      <c r="BJ9" s="621"/>
      <c r="BK9" s="621"/>
      <c r="BL9" s="621"/>
      <c r="BM9" s="621"/>
      <c r="BN9" s="622"/>
      <c r="BO9" s="673">
        <v>30.9</v>
      </c>
      <c r="BP9" s="673"/>
      <c r="BQ9" s="673"/>
      <c r="BR9" s="673"/>
      <c r="BS9" s="626" t="s">
        <v>113</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2699533</v>
      </c>
      <c r="CS9" s="621"/>
      <c r="CT9" s="621"/>
      <c r="CU9" s="621"/>
      <c r="CV9" s="621"/>
      <c r="CW9" s="621"/>
      <c r="CX9" s="621"/>
      <c r="CY9" s="622"/>
      <c r="CZ9" s="673">
        <v>6.7</v>
      </c>
      <c r="DA9" s="673"/>
      <c r="DB9" s="673"/>
      <c r="DC9" s="673"/>
      <c r="DD9" s="626">
        <v>128774</v>
      </c>
      <c r="DE9" s="621"/>
      <c r="DF9" s="621"/>
      <c r="DG9" s="621"/>
      <c r="DH9" s="621"/>
      <c r="DI9" s="621"/>
      <c r="DJ9" s="621"/>
      <c r="DK9" s="621"/>
      <c r="DL9" s="621"/>
      <c r="DM9" s="621"/>
      <c r="DN9" s="621"/>
      <c r="DO9" s="621"/>
      <c r="DP9" s="622"/>
      <c r="DQ9" s="626">
        <v>2330982</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1500497</v>
      </c>
      <c r="S10" s="621"/>
      <c r="T10" s="621"/>
      <c r="U10" s="621"/>
      <c r="V10" s="621"/>
      <c r="W10" s="621"/>
      <c r="X10" s="621"/>
      <c r="Y10" s="622"/>
      <c r="Z10" s="673">
        <v>3.6</v>
      </c>
      <c r="AA10" s="673"/>
      <c r="AB10" s="673"/>
      <c r="AC10" s="673"/>
      <c r="AD10" s="674">
        <v>1500497</v>
      </c>
      <c r="AE10" s="674"/>
      <c r="AF10" s="674"/>
      <c r="AG10" s="674"/>
      <c r="AH10" s="674"/>
      <c r="AI10" s="674"/>
      <c r="AJ10" s="674"/>
      <c r="AK10" s="674"/>
      <c r="AL10" s="643">
        <v>6.6</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272023</v>
      </c>
      <c r="BH10" s="621"/>
      <c r="BI10" s="621"/>
      <c r="BJ10" s="621"/>
      <c r="BK10" s="621"/>
      <c r="BL10" s="621"/>
      <c r="BM10" s="621"/>
      <c r="BN10" s="622"/>
      <c r="BO10" s="673">
        <v>2.5</v>
      </c>
      <c r="BP10" s="673"/>
      <c r="BQ10" s="673"/>
      <c r="BR10" s="673"/>
      <c r="BS10" s="626" t="s">
        <v>113</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31236</v>
      </c>
      <c r="CS10" s="621"/>
      <c r="CT10" s="621"/>
      <c r="CU10" s="621"/>
      <c r="CV10" s="621"/>
      <c r="CW10" s="621"/>
      <c r="CX10" s="621"/>
      <c r="CY10" s="622"/>
      <c r="CZ10" s="673">
        <v>0.1</v>
      </c>
      <c r="DA10" s="673"/>
      <c r="DB10" s="673"/>
      <c r="DC10" s="673"/>
      <c r="DD10" s="626" t="s">
        <v>113</v>
      </c>
      <c r="DE10" s="621"/>
      <c r="DF10" s="621"/>
      <c r="DG10" s="621"/>
      <c r="DH10" s="621"/>
      <c r="DI10" s="621"/>
      <c r="DJ10" s="621"/>
      <c r="DK10" s="621"/>
      <c r="DL10" s="621"/>
      <c r="DM10" s="621"/>
      <c r="DN10" s="621"/>
      <c r="DO10" s="621"/>
      <c r="DP10" s="622"/>
      <c r="DQ10" s="626">
        <v>23894</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v>6791</v>
      </c>
      <c r="S11" s="621"/>
      <c r="T11" s="621"/>
      <c r="U11" s="621"/>
      <c r="V11" s="621"/>
      <c r="W11" s="621"/>
      <c r="X11" s="621"/>
      <c r="Y11" s="622"/>
      <c r="Z11" s="673">
        <v>0</v>
      </c>
      <c r="AA11" s="673"/>
      <c r="AB11" s="673"/>
      <c r="AC11" s="673"/>
      <c r="AD11" s="674">
        <v>6791</v>
      </c>
      <c r="AE11" s="674"/>
      <c r="AF11" s="674"/>
      <c r="AG11" s="674"/>
      <c r="AH11" s="674"/>
      <c r="AI11" s="674"/>
      <c r="AJ11" s="674"/>
      <c r="AK11" s="674"/>
      <c r="AL11" s="643">
        <v>0</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861221</v>
      </c>
      <c r="BH11" s="621"/>
      <c r="BI11" s="621"/>
      <c r="BJ11" s="621"/>
      <c r="BK11" s="621"/>
      <c r="BL11" s="621"/>
      <c r="BM11" s="621"/>
      <c r="BN11" s="622"/>
      <c r="BO11" s="673">
        <v>7.9</v>
      </c>
      <c r="BP11" s="673"/>
      <c r="BQ11" s="673"/>
      <c r="BR11" s="673"/>
      <c r="BS11" s="626">
        <v>140305</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1893530</v>
      </c>
      <c r="CS11" s="621"/>
      <c r="CT11" s="621"/>
      <c r="CU11" s="621"/>
      <c r="CV11" s="621"/>
      <c r="CW11" s="621"/>
      <c r="CX11" s="621"/>
      <c r="CY11" s="622"/>
      <c r="CZ11" s="673">
        <v>4.7</v>
      </c>
      <c r="DA11" s="673"/>
      <c r="DB11" s="673"/>
      <c r="DC11" s="673"/>
      <c r="DD11" s="626">
        <v>578434</v>
      </c>
      <c r="DE11" s="621"/>
      <c r="DF11" s="621"/>
      <c r="DG11" s="621"/>
      <c r="DH11" s="621"/>
      <c r="DI11" s="621"/>
      <c r="DJ11" s="621"/>
      <c r="DK11" s="621"/>
      <c r="DL11" s="621"/>
      <c r="DM11" s="621"/>
      <c r="DN11" s="621"/>
      <c r="DO11" s="621"/>
      <c r="DP11" s="622"/>
      <c r="DQ11" s="626">
        <v>1335764</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4660878</v>
      </c>
      <c r="BH12" s="621"/>
      <c r="BI12" s="621"/>
      <c r="BJ12" s="621"/>
      <c r="BK12" s="621"/>
      <c r="BL12" s="621"/>
      <c r="BM12" s="621"/>
      <c r="BN12" s="622"/>
      <c r="BO12" s="673">
        <v>43</v>
      </c>
      <c r="BP12" s="673"/>
      <c r="BQ12" s="673"/>
      <c r="BR12" s="673"/>
      <c r="BS12" s="626" t="s">
        <v>113</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631458</v>
      </c>
      <c r="CS12" s="621"/>
      <c r="CT12" s="621"/>
      <c r="CU12" s="621"/>
      <c r="CV12" s="621"/>
      <c r="CW12" s="621"/>
      <c r="CX12" s="621"/>
      <c r="CY12" s="622"/>
      <c r="CZ12" s="673">
        <v>1.6</v>
      </c>
      <c r="DA12" s="673"/>
      <c r="DB12" s="673"/>
      <c r="DC12" s="673"/>
      <c r="DD12" s="626">
        <v>26658</v>
      </c>
      <c r="DE12" s="621"/>
      <c r="DF12" s="621"/>
      <c r="DG12" s="621"/>
      <c r="DH12" s="621"/>
      <c r="DI12" s="621"/>
      <c r="DJ12" s="621"/>
      <c r="DK12" s="621"/>
      <c r="DL12" s="621"/>
      <c r="DM12" s="621"/>
      <c r="DN12" s="621"/>
      <c r="DO12" s="621"/>
      <c r="DP12" s="622"/>
      <c r="DQ12" s="626">
        <v>546882</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44153</v>
      </c>
      <c r="S13" s="621"/>
      <c r="T13" s="621"/>
      <c r="U13" s="621"/>
      <c r="V13" s="621"/>
      <c r="W13" s="621"/>
      <c r="X13" s="621"/>
      <c r="Y13" s="622"/>
      <c r="Z13" s="673">
        <v>0.1</v>
      </c>
      <c r="AA13" s="673"/>
      <c r="AB13" s="673"/>
      <c r="AC13" s="673"/>
      <c r="AD13" s="674">
        <v>44153</v>
      </c>
      <c r="AE13" s="674"/>
      <c r="AF13" s="674"/>
      <c r="AG13" s="674"/>
      <c r="AH13" s="674"/>
      <c r="AI13" s="674"/>
      <c r="AJ13" s="674"/>
      <c r="AK13" s="674"/>
      <c r="AL13" s="643">
        <v>0.2</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4593590</v>
      </c>
      <c r="BH13" s="621"/>
      <c r="BI13" s="621"/>
      <c r="BJ13" s="621"/>
      <c r="BK13" s="621"/>
      <c r="BL13" s="621"/>
      <c r="BM13" s="621"/>
      <c r="BN13" s="622"/>
      <c r="BO13" s="673">
        <v>42.4</v>
      </c>
      <c r="BP13" s="673"/>
      <c r="BQ13" s="673"/>
      <c r="BR13" s="673"/>
      <c r="BS13" s="626" t="s">
        <v>113</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4058102</v>
      </c>
      <c r="CS13" s="621"/>
      <c r="CT13" s="621"/>
      <c r="CU13" s="621"/>
      <c r="CV13" s="621"/>
      <c r="CW13" s="621"/>
      <c r="CX13" s="621"/>
      <c r="CY13" s="622"/>
      <c r="CZ13" s="673">
        <v>10</v>
      </c>
      <c r="DA13" s="673"/>
      <c r="DB13" s="673"/>
      <c r="DC13" s="673"/>
      <c r="DD13" s="626">
        <v>2078439</v>
      </c>
      <c r="DE13" s="621"/>
      <c r="DF13" s="621"/>
      <c r="DG13" s="621"/>
      <c r="DH13" s="621"/>
      <c r="DI13" s="621"/>
      <c r="DJ13" s="621"/>
      <c r="DK13" s="621"/>
      <c r="DL13" s="621"/>
      <c r="DM13" s="621"/>
      <c r="DN13" s="621"/>
      <c r="DO13" s="621"/>
      <c r="DP13" s="622"/>
      <c r="DQ13" s="626">
        <v>2116889</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252812</v>
      </c>
      <c r="BH14" s="621"/>
      <c r="BI14" s="621"/>
      <c r="BJ14" s="621"/>
      <c r="BK14" s="621"/>
      <c r="BL14" s="621"/>
      <c r="BM14" s="621"/>
      <c r="BN14" s="622"/>
      <c r="BO14" s="673">
        <v>2.2999999999999998</v>
      </c>
      <c r="BP14" s="673"/>
      <c r="BQ14" s="673"/>
      <c r="BR14" s="673"/>
      <c r="BS14" s="626" t="s">
        <v>113</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1212663</v>
      </c>
      <c r="CS14" s="621"/>
      <c r="CT14" s="621"/>
      <c r="CU14" s="621"/>
      <c r="CV14" s="621"/>
      <c r="CW14" s="621"/>
      <c r="CX14" s="621"/>
      <c r="CY14" s="622"/>
      <c r="CZ14" s="673">
        <v>3</v>
      </c>
      <c r="DA14" s="673"/>
      <c r="DB14" s="673"/>
      <c r="DC14" s="673"/>
      <c r="DD14" s="626">
        <v>155295</v>
      </c>
      <c r="DE14" s="621"/>
      <c r="DF14" s="621"/>
      <c r="DG14" s="621"/>
      <c r="DH14" s="621"/>
      <c r="DI14" s="621"/>
      <c r="DJ14" s="621"/>
      <c r="DK14" s="621"/>
      <c r="DL14" s="621"/>
      <c r="DM14" s="621"/>
      <c r="DN14" s="621"/>
      <c r="DO14" s="621"/>
      <c r="DP14" s="622"/>
      <c r="DQ14" s="626">
        <v>970504</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51536</v>
      </c>
      <c r="S15" s="621"/>
      <c r="T15" s="621"/>
      <c r="U15" s="621"/>
      <c r="V15" s="621"/>
      <c r="W15" s="621"/>
      <c r="X15" s="621"/>
      <c r="Y15" s="622"/>
      <c r="Z15" s="673">
        <v>0.1</v>
      </c>
      <c r="AA15" s="673"/>
      <c r="AB15" s="673"/>
      <c r="AC15" s="673"/>
      <c r="AD15" s="674">
        <v>51536</v>
      </c>
      <c r="AE15" s="674"/>
      <c r="AF15" s="674"/>
      <c r="AG15" s="674"/>
      <c r="AH15" s="674"/>
      <c r="AI15" s="674"/>
      <c r="AJ15" s="674"/>
      <c r="AK15" s="674"/>
      <c r="AL15" s="643">
        <v>0.2</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697308</v>
      </c>
      <c r="BH15" s="621"/>
      <c r="BI15" s="621"/>
      <c r="BJ15" s="621"/>
      <c r="BK15" s="621"/>
      <c r="BL15" s="621"/>
      <c r="BM15" s="621"/>
      <c r="BN15" s="622"/>
      <c r="BO15" s="673">
        <v>6.4</v>
      </c>
      <c r="BP15" s="673"/>
      <c r="BQ15" s="673"/>
      <c r="BR15" s="673"/>
      <c r="BS15" s="626" t="s">
        <v>113</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3929397</v>
      </c>
      <c r="CS15" s="621"/>
      <c r="CT15" s="621"/>
      <c r="CU15" s="621"/>
      <c r="CV15" s="621"/>
      <c r="CW15" s="621"/>
      <c r="CX15" s="621"/>
      <c r="CY15" s="622"/>
      <c r="CZ15" s="673">
        <v>9.6999999999999993</v>
      </c>
      <c r="DA15" s="673"/>
      <c r="DB15" s="673"/>
      <c r="DC15" s="673"/>
      <c r="DD15" s="626">
        <v>1185282</v>
      </c>
      <c r="DE15" s="621"/>
      <c r="DF15" s="621"/>
      <c r="DG15" s="621"/>
      <c r="DH15" s="621"/>
      <c r="DI15" s="621"/>
      <c r="DJ15" s="621"/>
      <c r="DK15" s="621"/>
      <c r="DL15" s="621"/>
      <c r="DM15" s="621"/>
      <c r="DN15" s="621"/>
      <c r="DO15" s="621"/>
      <c r="DP15" s="622"/>
      <c r="DQ15" s="626">
        <v>2751204</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11583592</v>
      </c>
      <c r="S16" s="621"/>
      <c r="T16" s="621"/>
      <c r="U16" s="621"/>
      <c r="V16" s="621"/>
      <c r="W16" s="621"/>
      <c r="X16" s="621"/>
      <c r="Y16" s="622"/>
      <c r="Z16" s="673">
        <v>27.5</v>
      </c>
      <c r="AA16" s="673"/>
      <c r="AB16" s="673"/>
      <c r="AC16" s="673"/>
      <c r="AD16" s="674">
        <v>10642110</v>
      </c>
      <c r="AE16" s="674"/>
      <c r="AF16" s="674"/>
      <c r="AG16" s="674"/>
      <c r="AH16" s="674"/>
      <c r="AI16" s="674"/>
      <c r="AJ16" s="674"/>
      <c r="AK16" s="674"/>
      <c r="AL16" s="643">
        <v>46.5</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118282</v>
      </c>
      <c r="CS16" s="621"/>
      <c r="CT16" s="621"/>
      <c r="CU16" s="621"/>
      <c r="CV16" s="621"/>
      <c r="CW16" s="621"/>
      <c r="CX16" s="621"/>
      <c r="CY16" s="622"/>
      <c r="CZ16" s="673">
        <v>0.3</v>
      </c>
      <c r="DA16" s="673"/>
      <c r="DB16" s="673"/>
      <c r="DC16" s="673"/>
      <c r="DD16" s="626" t="s">
        <v>113</v>
      </c>
      <c r="DE16" s="621"/>
      <c r="DF16" s="621"/>
      <c r="DG16" s="621"/>
      <c r="DH16" s="621"/>
      <c r="DI16" s="621"/>
      <c r="DJ16" s="621"/>
      <c r="DK16" s="621"/>
      <c r="DL16" s="621"/>
      <c r="DM16" s="621"/>
      <c r="DN16" s="621"/>
      <c r="DO16" s="621"/>
      <c r="DP16" s="622"/>
      <c r="DQ16" s="626">
        <v>93115</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10642110</v>
      </c>
      <c r="S17" s="621"/>
      <c r="T17" s="621"/>
      <c r="U17" s="621"/>
      <c r="V17" s="621"/>
      <c r="W17" s="621"/>
      <c r="X17" s="621"/>
      <c r="Y17" s="622"/>
      <c r="Z17" s="673">
        <v>25.3</v>
      </c>
      <c r="AA17" s="673"/>
      <c r="AB17" s="673"/>
      <c r="AC17" s="673"/>
      <c r="AD17" s="674">
        <v>10642110</v>
      </c>
      <c r="AE17" s="674"/>
      <c r="AF17" s="674"/>
      <c r="AG17" s="674"/>
      <c r="AH17" s="674"/>
      <c r="AI17" s="674"/>
      <c r="AJ17" s="674"/>
      <c r="AK17" s="674"/>
      <c r="AL17" s="643">
        <v>46.5</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5561477</v>
      </c>
      <c r="CS17" s="621"/>
      <c r="CT17" s="621"/>
      <c r="CU17" s="621"/>
      <c r="CV17" s="621"/>
      <c r="CW17" s="621"/>
      <c r="CX17" s="621"/>
      <c r="CY17" s="622"/>
      <c r="CZ17" s="673">
        <v>13.7</v>
      </c>
      <c r="DA17" s="673"/>
      <c r="DB17" s="673"/>
      <c r="DC17" s="673"/>
      <c r="DD17" s="626" t="s">
        <v>113</v>
      </c>
      <c r="DE17" s="621"/>
      <c r="DF17" s="621"/>
      <c r="DG17" s="621"/>
      <c r="DH17" s="621"/>
      <c r="DI17" s="621"/>
      <c r="DJ17" s="621"/>
      <c r="DK17" s="621"/>
      <c r="DL17" s="621"/>
      <c r="DM17" s="621"/>
      <c r="DN17" s="621"/>
      <c r="DO17" s="621"/>
      <c r="DP17" s="622"/>
      <c r="DQ17" s="626">
        <v>5495897</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941482</v>
      </c>
      <c r="S18" s="621"/>
      <c r="T18" s="621"/>
      <c r="U18" s="621"/>
      <c r="V18" s="621"/>
      <c r="W18" s="621"/>
      <c r="X18" s="621"/>
      <c r="Y18" s="622"/>
      <c r="Z18" s="673">
        <v>2.2000000000000002</v>
      </c>
      <c r="AA18" s="673"/>
      <c r="AB18" s="673"/>
      <c r="AC18" s="673"/>
      <c r="AD18" s="674" t="s">
        <v>113</v>
      </c>
      <c r="AE18" s="674"/>
      <c r="AF18" s="674"/>
      <c r="AG18" s="674"/>
      <c r="AH18" s="674"/>
      <c r="AI18" s="674"/>
      <c r="AJ18" s="674"/>
      <c r="AK18" s="674"/>
      <c r="AL18" s="643" t="s">
        <v>113</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612456</v>
      </c>
      <c r="BH19" s="621"/>
      <c r="BI19" s="621"/>
      <c r="BJ19" s="621"/>
      <c r="BK19" s="621"/>
      <c r="BL19" s="621"/>
      <c r="BM19" s="621"/>
      <c r="BN19" s="622"/>
      <c r="BO19" s="673">
        <v>5.7</v>
      </c>
      <c r="BP19" s="673"/>
      <c r="BQ19" s="673"/>
      <c r="BR19" s="673"/>
      <c r="BS19" s="626" t="s">
        <v>113</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24361987</v>
      </c>
      <c r="S20" s="621"/>
      <c r="T20" s="621"/>
      <c r="U20" s="621"/>
      <c r="V20" s="621"/>
      <c r="W20" s="621"/>
      <c r="X20" s="621"/>
      <c r="Y20" s="622"/>
      <c r="Z20" s="673">
        <v>57.8</v>
      </c>
      <c r="AA20" s="673"/>
      <c r="AB20" s="673"/>
      <c r="AC20" s="673"/>
      <c r="AD20" s="674">
        <v>22815288</v>
      </c>
      <c r="AE20" s="674"/>
      <c r="AF20" s="674"/>
      <c r="AG20" s="674"/>
      <c r="AH20" s="674"/>
      <c r="AI20" s="674"/>
      <c r="AJ20" s="674"/>
      <c r="AK20" s="674"/>
      <c r="AL20" s="643">
        <v>99.7</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612456</v>
      </c>
      <c r="BH20" s="621"/>
      <c r="BI20" s="621"/>
      <c r="BJ20" s="621"/>
      <c r="BK20" s="621"/>
      <c r="BL20" s="621"/>
      <c r="BM20" s="621"/>
      <c r="BN20" s="622"/>
      <c r="BO20" s="673">
        <v>5.7</v>
      </c>
      <c r="BP20" s="673"/>
      <c r="BQ20" s="673"/>
      <c r="BR20" s="673"/>
      <c r="BS20" s="626" t="s">
        <v>113</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40508004</v>
      </c>
      <c r="CS20" s="621"/>
      <c r="CT20" s="621"/>
      <c r="CU20" s="621"/>
      <c r="CV20" s="621"/>
      <c r="CW20" s="621"/>
      <c r="CX20" s="621"/>
      <c r="CY20" s="622"/>
      <c r="CZ20" s="673">
        <v>100</v>
      </c>
      <c r="DA20" s="673"/>
      <c r="DB20" s="673"/>
      <c r="DC20" s="673"/>
      <c r="DD20" s="626">
        <v>5731003</v>
      </c>
      <c r="DE20" s="621"/>
      <c r="DF20" s="621"/>
      <c r="DG20" s="621"/>
      <c r="DH20" s="621"/>
      <c r="DI20" s="621"/>
      <c r="DJ20" s="621"/>
      <c r="DK20" s="621"/>
      <c r="DL20" s="621"/>
      <c r="DM20" s="621"/>
      <c r="DN20" s="621"/>
      <c r="DO20" s="621"/>
      <c r="DP20" s="622"/>
      <c r="DQ20" s="626">
        <v>25862530</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15327</v>
      </c>
      <c r="S21" s="621"/>
      <c r="T21" s="621"/>
      <c r="U21" s="621"/>
      <c r="V21" s="621"/>
      <c r="W21" s="621"/>
      <c r="X21" s="621"/>
      <c r="Y21" s="622"/>
      <c r="Z21" s="673">
        <v>0</v>
      </c>
      <c r="AA21" s="673"/>
      <c r="AB21" s="673"/>
      <c r="AC21" s="673"/>
      <c r="AD21" s="674">
        <v>15327</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7239</v>
      </c>
      <c r="BH21" s="621"/>
      <c r="BI21" s="621"/>
      <c r="BJ21" s="621"/>
      <c r="BK21" s="621"/>
      <c r="BL21" s="621"/>
      <c r="BM21" s="621"/>
      <c r="BN21" s="622"/>
      <c r="BO21" s="673">
        <v>0.1</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464351</v>
      </c>
      <c r="S22" s="621"/>
      <c r="T22" s="621"/>
      <c r="U22" s="621"/>
      <c r="V22" s="621"/>
      <c r="W22" s="621"/>
      <c r="X22" s="621"/>
      <c r="Y22" s="622"/>
      <c r="Z22" s="673">
        <v>1.1000000000000001</v>
      </c>
      <c r="AA22" s="673"/>
      <c r="AB22" s="673"/>
      <c r="AC22" s="673"/>
      <c r="AD22" s="674" t="s">
        <v>113</v>
      </c>
      <c r="AE22" s="674"/>
      <c r="AF22" s="674"/>
      <c r="AG22" s="674"/>
      <c r="AH22" s="674"/>
      <c r="AI22" s="674"/>
      <c r="AJ22" s="674"/>
      <c r="AK22" s="674"/>
      <c r="AL22" s="643" t="s">
        <v>113</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721163</v>
      </c>
      <c r="S23" s="621"/>
      <c r="T23" s="621"/>
      <c r="U23" s="621"/>
      <c r="V23" s="621"/>
      <c r="W23" s="621"/>
      <c r="X23" s="621"/>
      <c r="Y23" s="622"/>
      <c r="Z23" s="673">
        <v>1.7</v>
      </c>
      <c r="AA23" s="673"/>
      <c r="AB23" s="673"/>
      <c r="AC23" s="673"/>
      <c r="AD23" s="674">
        <v>23944</v>
      </c>
      <c r="AE23" s="674"/>
      <c r="AF23" s="674"/>
      <c r="AG23" s="674"/>
      <c r="AH23" s="674"/>
      <c r="AI23" s="674"/>
      <c r="AJ23" s="674"/>
      <c r="AK23" s="674"/>
      <c r="AL23" s="643">
        <v>0.1</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605217</v>
      </c>
      <c r="BH23" s="621"/>
      <c r="BI23" s="621"/>
      <c r="BJ23" s="621"/>
      <c r="BK23" s="621"/>
      <c r="BL23" s="621"/>
      <c r="BM23" s="621"/>
      <c r="BN23" s="622"/>
      <c r="BO23" s="673">
        <v>5.6</v>
      </c>
      <c r="BP23" s="673"/>
      <c r="BQ23" s="673"/>
      <c r="BR23" s="673"/>
      <c r="BS23" s="626" t="s">
        <v>113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84218</v>
      </c>
      <c r="S24" s="621"/>
      <c r="T24" s="621"/>
      <c r="U24" s="621"/>
      <c r="V24" s="621"/>
      <c r="W24" s="621"/>
      <c r="X24" s="621"/>
      <c r="Y24" s="622"/>
      <c r="Z24" s="673">
        <v>0.2</v>
      </c>
      <c r="AA24" s="673"/>
      <c r="AB24" s="673"/>
      <c r="AC24" s="673"/>
      <c r="AD24" s="674" t="s">
        <v>113</v>
      </c>
      <c r="AE24" s="674"/>
      <c r="AF24" s="674"/>
      <c r="AG24" s="674"/>
      <c r="AH24" s="674"/>
      <c r="AI24" s="674"/>
      <c r="AJ24" s="674"/>
      <c r="AK24" s="674"/>
      <c r="AL24" s="643" t="s">
        <v>113</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22509401</v>
      </c>
      <c r="CS24" s="671"/>
      <c r="CT24" s="671"/>
      <c r="CU24" s="671"/>
      <c r="CV24" s="671"/>
      <c r="CW24" s="671"/>
      <c r="CX24" s="671"/>
      <c r="CY24" s="718"/>
      <c r="CZ24" s="722">
        <v>55.6</v>
      </c>
      <c r="DA24" s="723"/>
      <c r="DB24" s="723"/>
      <c r="DC24" s="724"/>
      <c r="DD24" s="717">
        <v>14873518</v>
      </c>
      <c r="DE24" s="671"/>
      <c r="DF24" s="671"/>
      <c r="DG24" s="671"/>
      <c r="DH24" s="671"/>
      <c r="DI24" s="671"/>
      <c r="DJ24" s="671"/>
      <c r="DK24" s="718"/>
      <c r="DL24" s="717">
        <v>14701073</v>
      </c>
      <c r="DM24" s="671"/>
      <c r="DN24" s="671"/>
      <c r="DO24" s="671"/>
      <c r="DP24" s="671"/>
      <c r="DQ24" s="671"/>
      <c r="DR24" s="671"/>
      <c r="DS24" s="671"/>
      <c r="DT24" s="671"/>
      <c r="DU24" s="671"/>
      <c r="DV24" s="718"/>
      <c r="DW24" s="719">
        <v>60.8</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6867225</v>
      </c>
      <c r="S25" s="621"/>
      <c r="T25" s="621"/>
      <c r="U25" s="621"/>
      <c r="V25" s="621"/>
      <c r="W25" s="621"/>
      <c r="X25" s="621"/>
      <c r="Y25" s="622"/>
      <c r="Z25" s="673">
        <v>16.3</v>
      </c>
      <c r="AA25" s="673"/>
      <c r="AB25" s="673"/>
      <c r="AC25" s="673"/>
      <c r="AD25" s="674" t="s">
        <v>113</v>
      </c>
      <c r="AE25" s="674"/>
      <c r="AF25" s="674"/>
      <c r="AG25" s="674"/>
      <c r="AH25" s="674"/>
      <c r="AI25" s="674"/>
      <c r="AJ25" s="674"/>
      <c r="AK25" s="674"/>
      <c r="AL25" s="643" t="s">
        <v>113</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7180716</v>
      </c>
      <c r="CS25" s="639"/>
      <c r="CT25" s="639"/>
      <c r="CU25" s="639"/>
      <c r="CV25" s="639"/>
      <c r="CW25" s="639"/>
      <c r="CX25" s="639"/>
      <c r="CY25" s="640"/>
      <c r="CZ25" s="623">
        <v>17.7</v>
      </c>
      <c r="DA25" s="641"/>
      <c r="DB25" s="641"/>
      <c r="DC25" s="642"/>
      <c r="DD25" s="626">
        <v>6783115</v>
      </c>
      <c r="DE25" s="639"/>
      <c r="DF25" s="639"/>
      <c r="DG25" s="639"/>
      <c r="DH25" s="639"/>
      <c r="DI25" s="639"/>
      <c r="DJ25" s="639"/>
      <c r="DK25" s="640"/>
      <c r="DL25" s="626">
        <v>6615459</v>
      </c>
      <c r="DM25" s="639"/>
      <c r="DN25" s="639"/>
      <c r="DO25" s="639"/>
      <c r="DP25" s="639"/>
      <c r="DQ25" s="639"/>
      <c r="DR25" s="639"/>
      <c r="DS25" s="639"/>
      <c r="DT25" s="639"/>
      <c r="DU25" s="639"/>
      <c r="DV25" s="640"/>
      <c r="DW25" s="643">
        <v>27.4</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4667596</v>
      </c>
      <c r="CS26" s="621"/>
      <c r="CT26" s="621"/>
      <c r="CU26" s="621"/>
      <c r="CV26" s="621"/>
      <c r="CW26" s="621"/>
      <c r="CX26" s="621"/>
      <c r="CY26" s="622"/>
      <c r="CZ26" s="623">
        <v>11.5</v>
      </c>
      <c r="DA26" s="641"/>
      <c r="DB26" s="641"/>
      <c r="DC26" s="642"/>
      <c r="DD26" s="626">
        <v>4328806</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2935978</v>
      </c>
      <c r="S27" s="621"/>
      <c r="T27" s="621"/>
      <c r="U27" s="621"/>
      <c r="V27" s="621"/>
      <c r="W27" s="621"/>
      <c r="X27" s="621"/>
      <c r="Y27" s="622"/>
      <c r="Z27" s="673">
        <v>7</v>
      </c>
      <c r="AA27" s="673"/>
      <c r="AB27" s="673"/>
      <c r="AC27" s="673"/>
      <c r="AD27" s="674" t="s">
        <v>113</v>
      </c>
      <c r="AE27" s="674"/>
      <c r="AF27" s="674"/>
      <c r="AG27" s="674"/>
      <c r="AH27" s="674"/>
      <c r="AI27" s="674"/>
      <c r="AJ27" s="674"/>
      <c r="AK27" s="674"/>
      <c r="AL27" s="643" t="s">
        <v>113</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10839219</v>
      </c>
      <c r="BH27" s="621"/>
      <c r="BI27" s="621"/>
      <c r="BJ27" s="621"/>
      <c r="BK27" s="621"/>
      <c r="BL27" s="621"/>
      <c r="BM27" s="621"/>
      <c r="BN27" s="622"/>
      <c r="BO27" s="673">
        <v>100</v>
      </c>
      <c r="BP27" s="673"/>
      <c r="BQ27" s="673"/>
      <c r="BR27" s="673"/>
      <c r="BS27" s="626">
        <v>140305</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9767208</v>
      </c>
      <c r="CS27" s="639"/>
      <c r="CT27" s="639"/>
      <c r="CU27" s="639"/>
      <c r="CV27" s="639"/>
      <c r="CW27" s="639"/>
      <c r="CX27" s="639"/>
      <c r="CY27" s="640"/>
      <c r="CZ27" s="623">
        <v>24.1</v>
      </c>
      <c r="DA27" s="641"/>
      <c r="DB27" s="641"/>
      <c r="DC27" s="642"/>
      <c r="DD27" s="626">
        <v>2594506</v>
      </c>
      <c r="DE27" s="639"/>
      <c r="DF27" s="639"/>
      <c r="DG27" s="639"/>
      <c r="DH27" s="639"/>
      <c r="DI27" s="639"/>
      <c r="DJ27" s="639"/>
      <c r="DK27" s="640"/>
      <c r="DL27" s="626">
        <v>2589717</v>
      </c>
      <c r="DM27" s="639"/>
      <c r="DN27" s="639"/>
      <c r="DO27" s="639"/>
      <c r="DP27" s="639"/>
      <c r="DQ27" s="639"/>
      <c r="DR27" s="639"/>
      <c r="DS27" s="639"/>
      <c r="DT27" s="639"/>
      <c r="DU27" s="639"/>
      <c r="DV27" s="640"/>
      <c r="DW27" s="643">
        <v>10.7</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65423</v>
      </c>
      <c r="S28" s="621"/>
      <c r="T28" s="621"/>
      <c r="U28" s="621"/>
      <c r="V28" s="621"/>
      <c r="W28" s="621"/>
      <c r="X28" s="621"/>
      <c r="Y28" s="622"/>
      <c r="Z28" s="673">
        <v>0.2</v>
      </c>
      <c r="AA28" s="673"/>
      <c r="AB28" s="673"/>
      <c r="AC28" s="673"/>
      <c r="AD28" s="674">
        <v>9804</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5561477</v>
      </c>
      <c r="CS28" s="621"/>
      <c r="CT28" s="621"/>
      <c r="CU28" s="621"/>
      <c r="CV28" s="621"/>
      <c r="CW28" s="621"/>
      <c r="CX28" s="621"/>
      <c r="CY28" s="622"/>
      <c r="CZ28" s="623">
        <v>13.7</v>
      </c>
      <c r="DA28" s="641"/>
      <c r="DB28" s="641"/>
      <c r="DC28" s="642"/>
      <c r="DD28" s="626">
        <v>5495897</v>
      </c>
      <c r="DE28" s="621"/>
      <c r="DF28" s="621"/>
      <c r="DG28" s="621"/>
      <c r="DH28" s="621"/>
      <c r="DI28" s="621"/>
      <c r="DJ28" s="621"/>
      <c r="DK28" s="622"/>
      <c r="DL28" s="626">
        <v>5495897</v>
      </c>
      <c r="DM28" s="621"/>
      <c r="DN28" s="621"/>
      <c r="DO28" s="621"/>
      <c r="DP28" s="621"/>
      <c r="DQ28" s="621"/>
      <c r="DR28" s="621"/>
      <c r="DS28" s="621"/>
      <c r="DT28" s="621"/>
      <c r="DU28" s="621"/>
      <c r="DV28" s="622"/>
      <c r="DW28" s="643">
        <v>22.7</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106449</v>
      </c>
      <c r="S29" s="621"/>
      <c r="T29" s="621"/>
      <c r="U29" s="621"/>
      <c r="V29" s="621"/>
      <c r="W29" s="621"/>
      <c r="X29" s="621"/>
      <c r="Y29" s="622"/>
      <c r="Z29" s="673">
        <v>0.3</v>
      </c>
      <c r="AA29" s="673"/>
      <c r="AB29" s="673"/>
      <c r="AC29" s="673"/>
      <c r="AD29" s="674" t="s">
        <v>113</v>
      </c>
      <c r="AE29" s="674"/>
      <c r="AF29" s="674"/>
      <c r="AG29" s="674"/>
      <c r="AH29" s="674"/>
      <c r="AI29" s="674"/>
      <c r="AJ29" s="674"/>
      <c r="AK29" s="674"/>
      <c r="AL29" s="643" t="s">
        <v>113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5561467</v>
      </c>
      <c r="CS29" s="639"/>
      <c r="CT29" s="639"/>
      <c r="CU29" s="639"/>
      <c r="CV29" s="639"/>
      <c r="CW29" s="639"/>
      <c r="CX29" s="639"/>
      <c r="CY29" s="640"/>
      <c r="CZ29" s="623">
        <v>13.7</v>
      </c>
      <c r="DA29" s="641"/>
      <c r="DB29" s="641"/>
      <c r="DC29" s="642"/>
      <c r="DD29" s="626">
        <v>5495887</v>
      </c>
      <c r="DE29" s="639"/>
      <c r="DF29" s="639"/>
      <c r="DG29" s="639"/>
      <c r="DH29" s="639"/>
      <c r="DI29" s="639"/>
      <c r="DJ29" s="639"/>
      <c r="DK29" s="640"/>
      <c r="DL29" s="626">
        <v>5495887</v>
      </c>
      <c r="DM29" s="639"/>
      <c r="DN29" s="639"/>
      <c r="DO29" s="639"/>
      <c r="DP29" s="639"/>
      <c r="DQ29" s="639"/>
      <c r="DR29" s="639"/>
      <c r="DS29" s="639"/>
      <c r="DT29" s="639"/>
      <c r="DU29" s="639"/>
      <c r="DV29" s="640"/>
      <c r="DW29" s="643">
        <v>22.7</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839624</v>
      </c>
      <c r="S30" s="621"/>
      <c r="T30" s="621"/>
      <c r="U30" s="621"/>
      <c r="V30" s="621"/>
      <c r="W30" s="621"/>
      <c r="X30" s="621"/>
      <c r="Y30" s="622"/>
      <c r="Z30" s="673">
        <v>2</v>
      </c>
      <c r="AA30" s="673"/>
      <c r="AB30" s="673"/>
      <c r="AC30" s="673"/>
      <c r="AD30" s="674" t="s">
        <v>113</v>
      </c>
      <c r="AE30" s="674"/>
      <c r="AF30" s="674"/>
      <c r="AG30" s="674"/>
      <c r="AH30" s="674"/>
      <c r="AI30" s="674"/>
      <c r="AJ30" s="674"/>
      <c r="AK30" s="674"/>
      <c r="AL30" s="643" t="s">
        <v>113</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98.7</v>
      </c>
      <c r="BH30" s="687"/>
      <c r="BI30" s="687"/>
      <c r="BJ30" s="687"/>
      <c r="BK30" s="687"/>
      <c r="BL30" s="687"/>
      <c r="BM30" s="688">
        <v>94.8</v>
      </c>
      <c r="BN30" s="687"/>
      <c r="BO30" s="687"/>
      <c r="BP30" s="687"/>
      <c r="BQ30" s="689"/>
      <c r="BR30" s="686">
        <v>98.6</v>
      </c>
      <c r="BS30" s="687"/>
      <c r="BT30" s="687"/>
      <c r="BU30" s="687"/>
      <c r="BV30" s="687"/>
      <c r="BW30" s="687"/>
      <c r="BX30" s="688">
        <v>93.9</v>
      </c>
      <c r="BY30" s="687"/>
      <c r="BZ30" s="687"/>
      <c r="CA30" s="687"/>
      <c r="CB30" s="689"/>
      <c r="CD30" s="692"/>
      <c r="CE30" s="693"/>
      <c r="CF30" s="657" t="s">
        <v>293</v>
      </c>
      <c r="CG30" s="654"/>
      <c r="CH30" s="654"/>
      <c r="CI30" s="654"/>
      <c r="CJ30" s="654"/>
      <c r="CK30" s="654"/>
      <c r="CL30" s="654"/>
      <c r="CM30" s="654"/>
      <c r="CN30" s="654"/>
      <c r="CO30" s="654"/>
      <c r="CP30" s="654"/>
      <c r="CQ30" s="655"/>
      <c r="CR30" s="620">
        <v>5213515</v>
      </c>
      <c r="CS30" s="621"/>
      <c r="CT30" s="621"/>
      <c r="CU30" s="621"/>
      <c r="CV30" s="621"/>
      <c r="CW30" s="621"/>
      <c r="CX30" s="621"/>
      <c r="CY30" s="622"/>
      <c r="CZ30" s="623">
        <v>12.9</v>
      </c>
      <c r="DA30" s="641"/>
      <c r="DB30" s="641"/>
      <c r="DC30" s="642"/>
      <c r="DD30" s="626">
        <v>5147935</v>
      </c>
      <c r="DE30" s="621"/>
      <c r="DF30" s="621"/>
      <c r="DG30" s="621"/>
      <c r="DH30" s="621"/>
      <c r="DI30" s="621"/>
      <c r="DJ30" s="621"/>
      <c r="DK30" s="622"/>
      <c r="DL30" s="626">
        <v>5147935</v>
      </c>
      <c r="DM30" s="621"/>
      <c r="DN30" s="621"/>
      <c r="DO30" s="621"/>
      <c r="DP30" s="621"/>
      <c r="DQ30" s="621"/>
      <c r="DR30" s="621"/>
      <c r="DS30" s="621"/>
      <c r="DT30" s="621"/>
      <c r="DU30" s="621"/>
      <c r="DV30" s="622"/>
      <c r="DW30" s="643">
        <v>21.3</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1028666</v>
      </c>
      <c r="S31" s="621"/>
      <c r="T31" s="621"/>
      <c r="U31" s="621"/>
      <c r="V31" s="621"/>
      <c r="W31" s="621"/>
      <c r="X31" s="621"/>
      <c r="Y31" s="622"/>
      <c r="Z31" s="673">
        <v>2.4</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98.9</v>
      </c>
      <c r="BH31" s="639"/>
      <c r="BI31" s="639"/>
      <c r="BJ31" s="639"/>
      <c r="BK31" s="639"/>
      <c r="BL31" s="639"/>
      <c r="BM31" s="675">
        <v>95.4</v>
      </c>
      <c r="BN31" s="685"/>
      <c r="BO31" s="685"/>
      <c r="BP31" s="685"/>
      <c r="BQ31" s="649"/>
      <c r="BR31" s="684">
        <v>98.8</v>
      </c>
      <c r="BS31" s="639"/>
      <c r="BT31" s="639"/>
      <c r="BU31" s="639"/>
      <c r="BV31" s="639"/>
      <c r="BW31" s="639"/>
      <c r="BX31" s="675">
        <v>94.7</v>
      </c>
      <c r="BY31" s="685"/>
      <c r="BZ31" s="685"/>
      <c r="CA31" s="685"/>
      <c r="CB31" s="649"/>
      <c r="CD31" s="692"/>
      <c r="CE31" s="693"/>
      <c r="CF31" s="657" t="s">
        <v>297</v>
      </c>
      <c r="CG31" s="654"/>
      <c r="CH31" s="654"/>
      <c r="CI31" s="654"/>
      <c r="CJ31" s="654"/>
      <c r="CK31" s="654"/>
      <c r="CL31" s="654"/>
      <c r="CM31" s="654"/>
      <c r="CN31" s="654"/>
      <c r="CO31" s="654"/>
      <c r="CP31" s="654"/>
      <c r="CQ31" s="655"/>
      <c r="CR31" s="620">
        <v>347952</v>
      </c>
      <c r="CS31" s="639"/>
      <c r="CT31" s="639"/>
      <c r="CU31" s="639"/>
      <c r="CV31" s="639"/>
      <c r="CW31" s="639"/>
      <c r="CX31" s="639"/>
      <c r="CY31" s="640"/>
      <c r="CZ31" s="623">
        <v>0.9</v>
      </c>
      <c r="DA31" s="641"/>
      <c r="DB31" s="641"/>
      <c r="DC31" s="642"/>
      <c r="DD31" s="626">
        <v>347952</v>
      </c>
      <c r="DE31" s="639"/>
      <c r="DF31" s="639"/>
      <c r="DG31" s="639"/>
      <c r="DH31" s="639"/>
      <c r="DI31" s="639"/>
      <c r="DJ31" s="639"/>
      <c r="DK31" s="640"/>
      <c r="DL31" s="626">
        <v>347952</v>
      </c>
      <c r="DM31" s="639"/>
      <c r="DN31" s="639"/>
      <c r="DO31" s="639"/>
      <c r="DP31" s="639"/>
      <c r="DQ31" s="639"/>
      <c r="DR31" s="639"/>
      <c r="DS31" s="639"/>
      <c r="DT31" s="639"/>
      <c r="DU31" s="639"/>
      <c r="DV31" s="640"/>
      <c r="DW31" s="643">
        <v>1.4</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407068</v>
      </c>
      <c r="S32" s="621"/>
      <c r="T32" s="621"/>
      <c r="U32" s="621"/>
      <c r="V32" s="621"/>
      <c r="W32" s="621"/>
      <c r="X32" s="621"/>
      <c r="Y32" s="622"/>
      <c r="Z32" s="673">
        <v>1</v>
      </c>
      <c r="AA32" s="673"/>
      <c r="AB32" s="673"/>
      <c r="AC32" s="673"/>
      <c r="AD32" s="674">
        <v>11900</v>
      </c>
      <c r="AE32" s="674"/>
      <c r="AF32" s="674"/>
      <c r="AG32" s="674"/>
      <c r="AH32" s="674"/>
      <c r="AI32" s="674"/>
      <c r="AJ32" s="674"/>
      <c r="AK32" s="674"/>
      <c r="AL32" s="643">
        <v>0.1</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98.4</v>
      </c>
      <c r="BH32" s="605"/>
      <c r="BI32" s="605"/>
      <c r="BJ32" s="605"/>
      <c r="BK32" s="605"/>
      <c r="BL32" s="605"/>
      <c r="BM32" s="668">
        <v>93.7</v>
      </c>
      <c r="BN32" s="605"/>
      <c r="BO32" s="605"/>
      <c r="BP32" s="605"/>
      <c r="BQ32" s="662"/>
      <c r="BR32" s="683">
        <v>98.3</v>
      </c>
      <c r="BS32" s="605"/>
      <c r="BT32" s="605"/>
      <c r="BU32" s="605"/>
      <c r="BV32" s="605"/>
      <c r="BW32" s="605"/>
      <c r="BX32" s="668">
        <v>92.5</v>
      </c>
      <c r="BY32" s="605"/>
      <c r="BZ32" s="605"/>
      <c r="CA32" s="605"/>
      <c r="CB32" s="662"/>
      <c r="CD32" s="694"/>
      <c r="CE32" s="695"/>
      <c r="CF32" s="657" t="s">
        <v>300</v>
      </c>
      <c r="CG32" s="654"/>
      <c r="CH32" s="654"/>
      <c r="CI32" s="654"/>
      <c r="CJ32" s="654"/>
      <c r="CK32" s="654"/>
      <c r="CL32" s="654"/>
      <c r="CM32" s="654"/>
      <c r="CN32" s="654"/>
      <c r="CO32" s="654"/>
      <c r="CP32" s="654"/>
      <c r="CQ32" s="655"/>
      <c r="CR32" s="620">
        <v>10</v>
      </c>
      <c r="CS32" s="621"/>
      <c r="CT32" s="621"/>
      <c r="CU32" s="621"/>
      <c r="CV32" s="621"/>
      <c r="CW32" s="621"/>
      <c r="CX32" s="621"/>
      <c r="CY32" s="622"/>
      <c r="CZ32" s="623">
        <v>0</v>
      </c>
      <c r="DA32" s="641"/>
      <c r="DB32" s="641"/>
      <c r="DC32" s="642"/>
      <c r="DD32" s="626">
        <v>10</v>
      </c>
      <c r="DE32" s="621"/>
      <c r="DF32" s="621"/>
      <c r="DG32" s="621"/>
      <c r="DH32" s="621"/>
      <c r="DI32" s="621"/>
      <c r="DJ32" s="621"/>
      <c r="DK32" s="622"/>
      <c r="DL32" s="626">
        <v>10</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4249308</v>
      </c>
      <c r="S33" s="621"/>
      <c r="T33" s="621"/>
      <c r="U33" s="621"/>
      <c r="V33" s="621"/>
      <c r="W33" s="621"/>
      <c r="X33" s="621"/>
      <c r="Y33" s="622"/>
      <c r="Z33" s="673">
        <v>10.1</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12149318</v>
      </c>
      <c r="CS33" s="639"/>
      <c r="CT33" s="639"/>
      <c r="CU33" s="639"/>
      <c r="CV33" s="639"/>
      <c r="CW33" s="639"/>
      <c r="CX33" s="639"/>
      <c r="CY33" s="640"/>
      <c r="CZ33" s="623">
        <v>30</v>
      </c>
      <c r="DA33" s="641"/>
      <c r="DB33" s="641"/>
      <c r="DC33" s="642"/>
      <c r="DD33" s="626">
        <v>9582850</v>
      </c>
      <c r="DE33" s="639"/>
      <c r="DF33" s="639"/>
      <c r="DG33" s="639"/>
      <c r="DH33" s="639"/>
      <c r="DI33" s="639"/>
      <c r="DJ33" s="639"/>
      <c r="DK33" s="640"/>
      <c r="DL33" s="626">
        <v>8106243</v>
      </c>
      <c r="DM33" s="639"/>
      <c r="DN33" s="639"/>
      <c r="DO33" s="639"/>
      <c r="DP33" s="639"/>
      <c r="DQ33" s="639"/>
      <c r="DR33" s="639"/>
      <c r="DS33" s="639"/>
      <c r="DT33" s="639"/>
      <c r="DU33" s="639"/>
      <c r="DV33" s="640"/>
      <c r="DW33" s="643">
        <v>33.5</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5213928</v>
      </c>
      <c r="CS34" s="621"/>
      <c r="CT34" s="621"/>
      <c r="CU34" s="621"/>
      <c r="CV34" s="621"/>
      <c r="CW34" s="621"/>
      <c r="CX34" s="621"/>
      <c r="CY34" s="622"/>
      <c r="CZ34" s="623">
        <v>12.9</v>
      </c>
      <c r="DA34" s="641"/>
      <c r="DB34" s="641"/>
      <c r="DC34" s="642"/>
      <c r="DD34" s="626">
        <v>4236711</v>
      </c>
      <c r="DE34" s="621"/>
      <c r="DF34" s="621"/>
      <c r="DG34" s="621"/>
      <c r="DH34" s="621"/>
      <c r="DI34" s="621"/>
      <c r="DJ34" s="621"/>
      <c r="DK34" s="622"/>
      <c r="DL34" s="626">
        <v>3644664</v>
      </c>
      <c r="DM34" s="621"/>
      <c r="DN34" s="621"/>
      <c r="DO34" s="621"/>
      <c r="DP34" s="621"/>
      <c r="DQ34" s="621"/>
      <c r="DR34" s="621"/>
      <c r="DS34" s="621"/>
      <c r="DT34" s="621"/>
      <c r="DU34" s="621"/>
      <c r="DV34" s="622"/>
      <c r="DW34" s="643">
        <v>15.1</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1296208</v>
      </c>
      <c r="S35" s="621"/>
      <c r="T35" s="621"/>
      <c r="U35" s="621"/>
      <c r="V35" s="621"/>
      <c r="W35" s="621"/>
      <c r="X35" s="621"/>
      <c r="Y35" s="622"/>
      <c r="Z35" s="673">
        <v>3.1</v>
      </c>
      <c r="AA35" s="673"/>
      <c r="AB35" s="673"/>
      <c r="AC35" s="673"/>
      <c r="AD35" s="674" t="s">
        <v>113</v>
      </c>
      <c r="AE35" s="674"/>
      <c r="AF35" s="674"/>
      <c r="AG35" s="674"/>
      <c r="AH35" s="674"/>
      <c r="AI35" s="674"/>
      <c r="AJ35" s="674"/>
      <c r="AK35" s="674"/>
      <c r="AL35" s="643" t="s">
        <v>113</v>
      </c>
      <c r="AM35" s="675"/>
      <c r="AN35" s="675"/>
      <c r="AO35" s="676"/>
      <c r="AP35" s="188"/>
      <c r="AQ35" s="677" t="s">
        <v>308</v>
      </c>
      <c r="AR35" s="678"/>
      <c r="AS35" s="678"/>
      <c r="AT35" s="678"/>
      <c r="AU35" s="678"/>
      <c r="AV35" s="678"/>
      <c r="AW35" s="678"/>
      <c r="AX35" s="678"/>
      <c r="AY35" s="679"/>
      <c r="AZ35" s="670">
        <v>4743330</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354425</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311103</v>
      </c>
      <c r="CS35" s="639"/>
      <c r="CT35" s="639"/>
      <c r="CU35" s="639"/>
      <c r="CV35" s="639"/>
      <c r="CW35" s="639"/>
      <c r="CX35" s="639"/>
      <c r="CY35" s="640"/>
      <c r="CZ35" s="623">
        <v>0.8</v>
      </c>
      <c r="DA35" s="641"/>
      <c r="DB35" s="641"/>
      <c r="DC35" s="642"/>
      <c r="DD35" s="626">
        <v>154420</v>
      </c>
      <c r="DE35" s="639"/>
      <c r="DF35" s="639"/>
      <c r="DG35" s="639"/>
      <c r="DH35" s="639"/>
      <c r="DI35" s="639"/>
      <c r="DJ35" s="639"/>
      <c r="DK35" s="640"/>
      <c r="DL35" s="626">
        <v>153472</v>
      </c>
      <c r="DM35" s="639"/>
      <c r="DN35" s="639"/>
      <c r="DO35" s="639"/>
      <c r="DP35" s="639"/>
      <c r="DQ35" s="639"/>
      <c r="DR35" s="639"/>
      <c r="DS35" s="639"/>
      <c r="DT35" s="639"/>
      <c r="DU35" s="639"/>
      <c r="DV35" s="640"/>
      <c r="DW35" s="643">
        <v>0.6</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42146787</v>
      </c>
      <c r="S36" s="661"/>
      <c r="T36" s="661"/>
      <c r="U36" s="661"/>
      <c r="V36" s="661"/>
      <c r="W36" s="661"/>
      <c r="X36" s="661"/>
      <c r="Y36" s="664"/>
      <c r="Z36" s="665">
        <v>100</v>
      </c>
      <c r="AA36" s="665"/>
      <c r="AB36" s="665"/>
      <c r="AC36" s="665"/>
      <c r="AD36" s="666">
        <v>22876263</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1133318</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134671</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1825110</v>
      </c>
      <c r="CS36" s="621"/>
      <c r="CT36" s="621"/>
      <c r="CU36" s="621"/>
      <c r="CV36" s="621"/>
      <c r="CW36" s="621"/>
      <c r="CX36" s="621"/>
      <c r="CY36" s="622"/>
      <c r="CZ36" s="623">
        <v>4.5</v>
      </c>
      <c r="DA36" s="641"/>
      <c r="DB36" s="641"/>
      <c r="DC36" s="642"/>
      <c r="DD36" s="626">
        <v>1308851</v>
      </c>
      <c r="DE36" s="621"/>
      <c r="DF36" s="621"/>
      <c r="DG36" s="621"/>
      <c r="DH36" s="621"/>
      <c r="DI36" s="621"/>
      <c r="DJ36" s="621"/>
      <c r="DK36" s="622"/>
      <c r="DL36" s="626">
        <v>862740</v>
      </c>
      <c r="DM36" s="621"/>
      <c r="DN36" s="621"/>
      <c r="DO36" s="621"/>
      <c r="DP36" s="621"/>
      <c r="DQ36" s="621"/>
      <c r="DR36" s="621"/>
      <c r="DS36" s="621"/>
      <c r="DT36" s="621"/>
      <c r="DU36" s="621"/>
      <c r="DV36" s="622"/>
      <c r="DW36" s="643">
        <v>3.6</v>
      </c>
      <c r="DX36" s="644"/>
      <c r="DY36" s="644"/>
      <c r="DZ36" s="644"/>
      <c r="EA36" s="644"/>
      <c r="EB36" s="644"/>
      <c r="EC36" s="645"/>
    </row>
    <row r="37" spans="2:133" ht="11.25" customHeight="1">
      <c r="AQ37" s="646" t="s">
        <v>315</v>
      </c>
      <c r="AR37" s="647"/>
      <c r="AS37" s="647"/>
      <c r="AT37" s="647"/>
      <c r="AU37" s="647"/>
      <c r="AV37" s="647"/>
      <c r="AW37" s="647"/>
      <c r="AX37" s="647"/>
      <c r="AY37" s="648"/>
      <c r="AZ37" s="620">
        <v>339146</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11638</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6005</v>
      </c>
      <c r="CS37" s="639"/>
      <c r="CT37" s="639"/>
      <c r="CU37" s="639"/>
      <c r="CV37" s="639"/>
      <c r="CW37" s="639"/>
      <c r="CX37" s="639"/>
      <c r="CY37" s="640"/>
      <c r="CZ37" s="623">
        <v>0</v>
      </c>
      <c r="DA37" s="641"/>
      <c r="DB37" s="641"/>
      <c r="DC37" s="642"/>
      <c r="DD37" s="626">
        <v>6005</v>
      </c>
      <c r="DE37" s="639"/>
      <c r="DF37" s="639"/>
      <c r="DG37" s="639"/>
      <c r="DH37" s="639"/>
      <c r="DI37" s="639"/>
      <c r="DJ37" s="639"/>
      <c r="DK37" s="640"/>
      <c r="DL37" s="626">
        <v>4880</v>
      </c>
      <c r="DM37" s="639"/>
      <c r="DN37" s="639"/>
      <c r="DO37" s="639"/>
      <c r="DP37" s="639"/>
      <c r="DQ37" s="639"/>
      <c r="DR37" s="639"/>
      <c r="DS37" s="639"/>
      <c r="DT37" s="639"/>
      <c r="DU37" s="639"/>
      <c r="DV37" s="640"/>
      <c r="DW37" s="643">
        <v>0</v>
      </c>
      <c r="DX37" s="644"/>
      <c r="DY37" s="644"/>
      <c r="DZ37" s="644"/>
      <c r="EA37" s="644"/>
      <c r="EB37" s="644"/>
      <c r="EC37" s="645"/>
    </row>
    <row r="38" spans="2:133" ht="11.25" customHeight="1">
      <c r="AQ38" s="646" t="s">
        <v>318</v>
      </c>
      <c r="AR38" s="647"/>
      <c r="AS38" s="647"/>
      <c r="AT38" s="647"/>
      <c r="AU38" s="647"/>
      <c r="AV38" s="647"/>
      <c r="AW38" s="647"/>
      <c r="AX38" s="647"/>
      <c r="AY38" s="648"/>
      <c r="AZ38" s="620">
        <v>128570</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18587</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4392295</v>
      </c>
      <c r="CS38" s="621"/>
      <c r="CT38" s="621"/>
      <c r="CU38" s="621"/>
      <c r="CV38" s="621"/>
      <c r="CW38" s="621"/>
      <c r="CX38" s="621"/>
      <c r="CY38" s="622"/>
      <c r="CZ38" s="623">
        <v>10.8</v>
      </c>
      <c r="DA38" s="641"/>
      <c r="DB38" s="641"/>
      <c r="DC38" s="642"/>
      <c r="DD38" s="626">
        <v>3788372</v>
      </c>
      <c r="DE38" s="621"/>
      <c r="DF38" s="621"/>
      <c r="DG38" s="621"/>
      <c r="DH38" s="621"/>
      <c r="DI38" s="621"/>
      <c r="DJ38" s="621"/>
      <c r="DK38" s="622"/>
      <c r="DL38" s="626">
        <v>3359377</v>
      </c>
      <c r="DM38" s="621"/>
      <c r="DN38" s="621"/>
      <c r="DO38" s="621"/>
      <c r="DP38" s="621"/>
      <c r="DQ38" s="621"/>
      <c r="DR38" s="621"/>
      <c r="DS38" s="621"/>
      <c r="DT38" s="621"/>
      <c r="DU38" s="621"/>
      <c r="DV38" s="622"/>
      <c r="DW38" s="643">
        <v>13.9</v>
      </c>
      <c r="DX38" s="644"/>
      <c r="DY38" s="644"/>
      <c r="DZ38" s="644"/>
      <c r="EA38" s="644"/>
      <c r="EB38" s="644"/>
      <c r="EC38" s="645"/>
    </row>
    <row r="39" spans="2:133" ht="11.25" customHeight="1">
      <c r="AQ39" s="646" t="s">
        <v>321</v>
      </c>
      <c r="AR39" s="647"/>
      <c r="AS39" s="647"/>
      <c r="AT39" s="647"/>
      <c r="AU39" s="647"/>
      <c r="AV39" s="647"/>
      <c r="AW39" s="647"/>
      <c r="AX39" s="647"/>
      <c r="AY39" s="648"/>
      <c r="AZ39" s="620">
        <v>11889</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87</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279342</v>
      </c>
      <c r="CS39" s="639"/>
      <c r="CT39" s="639"/>
      <c r="CU39" s="639"/>
      <c r="CV39" s="639"/>
      <c r="CW39" s="639"/>
      <c r="CX39" s="639"/>
      <c r="CY39" s="640"/>
      <c r="CZ39" s="623">
        <v>0.7</v>
      </c>
      <c r="DA39" s="641"/>
      <c r="DB39" s="641"/>
      <c r="DC39" s="642"/>
      <c r="DD39" s="626">
        <v>8506</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868644</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131</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127540</v>
      </c>
      <c r="CS40" s="621"/>
      <c r="CT40" s="621"/>
      <c r="CU40" s="621"/>
      <c r="CV40" s="621"/>
      <c r="CW40" s="621"/>
      <c r="CX40" s="621"/>
      <c r="CY40" s="622"/>
      <c r="CZ40" s="623">
        <v>0.3</v>
      </c>
      <c r="DA40" s="641"/>
      <c r="DB40" s="641"/>
      <c r="DC40" s="642"/>
      <c r="DD40" s="626">
        <v>85990</v>
      </c>
      <c r="DE40" s="621"/>
      <c r="DF40" s="621"/>
      <c r="DG40" s="621"/>
      <c r="DH40" s="621"/>
      <c r="DI40" s="621"/>
      <c r="DJ40" s="621"/>
      <c r="DK40" s="622"/>
      <c r="DL40" s="626">
        <v>85990</v>
      </c>
      <c r="DM40" s="621"/>
      <c r="DN40" s="621"/>
      <c r="DO40" s="621"/>
      <c r="DP40" s="621"/>
      <c r="DQ40" s="621"/>
      <c r="DR40" s="621"/>
      <c r="DS40" s="621"/>
      <c r="DT40" s="621"/>
      <c r="DU40" s="621"/>
      <c r="DV40" s="622"/>
      <c r="DW40" s="643">
        <v>0.4</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2261763</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370</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5849285</v>
      </c>
      <c r="CS42" s="621"/>
      <c r="CT42" s="621"/>
      <c r="CU42" s="621"/>
      <c r="CV42" s="621"/>
      <c r="CW42" s="621"/>
      <c r="CX42" s="621"/>
      <c r="CY42" s="622"/>
      <c r="CZ42" s="623">
        <v>14.4</v>
      </c>
      <c r="DA42" s="624"/>
      <c r="DB42" s="624"/>
      <c r="DC42" s="625"/>
      <c r="DD42" s="626">
        <v>1406162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87739</v>
      </c>
      <c r="CS43" s="639"/>
      <c r="CT43" s="639"/>
      <c r="CU43" s="639"/>
      <c r="CV43" s="639"/>
      <c r="CW43" s="639"/>
      <c r="CX43" s="639"/>
      <c r="CY43" s="640"/>
      <c r="CZ43" s="623">
        <v>0.2</v>
      </c>
      <c r="DA43" s="641"/>
      <c r="DB43" s="641"/>
      <c r="DC43" s="642"/>
      <c r="DD43" s="626">
        <v>87739</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5731003</v>
      </c>
      <c r="CS44" s="621"/>
      <c r="CT44" s="621"/>
      <c r="CU44" s="621"/>
      <c r="CV44" s="621"/>
      <c r="CW44" s="621"/>
      <c r="CX44" s="621"/>
      <c r="CY44" s="622"/>
      <c r="CZ44" s="623">
        <v>14.1</v>
      </c>
      <c r="DA44" s="624"/>
      <c r="DB44" s="624"/>
      <c r="DC44" s="625"/>
      <c r="DD44" s="626">
        <v>1313047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2416360</v>
      </c>
      <c r="CS45" s="639"/>
      <c r="CT45" s="639"/>
      <c r="CU45" s="639"/>
      <c r="CV45" s="639"/>
      <c r="CW45" s="639"/>
      <c r="CX45" s="639"/>
      <c r="CY45" s="640"/>
      <c r="CZ45" s="623">
        <v>6</v>
      </c>
      <c r="DA45" s="641"/>
      <c r="DB45" s="641"/>
      <c r="DC45" s="642"/>
      <c r="DD45" s="626">
        <v>159733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3097915</v>
      </c>
      <c r="CS46" s="621"/>
      <c r="CT46" s="621"/>
      <c r="CU46" s="621"/>
      <c r="CV46" s="621"/>
      <c r="CW46" s="621"/>
      <c r="CX46" s="621"/>
      <c r="CY46" s="622"/>
      <c r="CZ46" s="623">
        <v>7.6</v>
      </c>
      <c r="DA46" s="624"/>
      <c r="DB46" s="624"/>
      <c r="DC46" s="625"/>
      <c r="DD46" s="626">
        <v>981385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v>118282</v>
      </c>
      <c r="CS47" s="639"/>
      <c r="CT47" s="639"/>
      <c r="CU47" s="639"/>
      <c r="CV47" s="639"/>
      <c r="CW47" s="639"/>
      <c r="CX47" s="639"/>
      <c r="CY47" s="640"/>
      <c r="CZ47" s="623">
        <v>0.3</v>
      </c>
      <c r="DA47" s="641"/>
      <c r="DB47" s="641"/>
      <c r="DC47" s="642"/>
      <c r="DD47" s="626">
        <v>93115</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40508004</v>
      </c>
      <c r="CS49" s="605"/>
      <c r="CT49" s="605"/>
      <c r="CU49" s="605"/>
      <c r="CV49" s="605"/>
      <c r="CW49" s="605"/>
      <c r="CX49" s="605"/>
      <c r="CY49" s="606"/>
      <c r="CZ49" s="607">
        <v>100</v>
      </c>
      <c r="DA49" s="608"/>
      <c r="DB49" s="608"/>
      <c r="DC49" s="609"/>
      <c r="DD49" s="610">
        <v>25862530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41977</v>
      </c>
      <c r="R7" s="1134"/>
      <c r="S7" s="1134"/>
      <c r="T7" s="1134"/>
      <c r="U7" s="1134"/>
      <c r="V7" s="1134">
        <v>40346</v>
      </c>
      <c r="W7" s="1134"/>
      <c r="X7" s="1134"/>
      <c r="Y7" s="1134"/>
      <c r="Z7" s="1134"/>
      <c r="AA7" s="1134">
        <v>1631</v>
      </c>
      <c r="AB7" s="1134"/>
      <c r="AC7" s="1134"/>
      <c r="AD7" s="1134"/>
      <c r="AE7" s="1135"/>
      <c r="AF7" s="1136">
        <v>1303</v>
      </c>
      <c r="AG7" s="1137"/>
      <c r="AH7" s="1137"/>
      <c r="AI7" s="1137"/>
      <c r="AJ7" s="1138"/>
      <c r="AK7" s="1120">
        <v>841</v>
      </c>
      <c r="AL7" s="1121"/>
      <c r="AM7" s="1121"/>
      <c r="AN7" s="1121"/>
      <c r="AO7" s="1121"/>
      <c r="AP7" s="1121">
        <v>43812</v>
      </c>
      <c r="AQ7" s="1121"/>
      <c r="AR7" s="1121"/>
      <c r="AS7" s="1121"/>
      <c r="AT7" s="1121"/>
      <c r="AU7" s="1122" t="s">
        <v>556</v>
      </c>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562</v>
      </c>
      <c r="BT7" s="1125"/>
      <c r="BU7" s="1125"/>
      <c r="BV7" s="1125"/>
      <c r="BW7" s="1125"/>
      <c r="BX7" s="1125"/>
      <c r="BY7" s="1125"/>
      <c r="BZ7" s="1125"/>
      <c r="CA7" s="1125"/>
      <c r="CB7" s="1125"/>
      <c r="CC7" s="1125"/>
      <c r="CD7" s="1125"/>
      <c r="CE7" s="1125"/>
      <c r="CF7" s="1125"/>
      <c r="CG7" s="1126"/>
      <c r="CH7" s="1117">
        <v>-1</v>
      </c>
      <c r="CI7" s="1118"/>
      <c r="CJ7" s="1118"/>
      <c r="CK7" s="1118"/>
      <c r="CL7" s="1119"/>
      <c r="CM7" s="1117">
        <v>48</v>
      </c>
      <c r="CN7" s="1118"/>
      <c r="CO7" s="1118"/>
      <c r="CP7" s="1118"/>
      <c r="CQ7" s="1119"/>
      <c r="CR7" s="1117">
        <v>5</v>
      </c>
      <c r="CS7" s="1118"/>
      <c r="CT7" s="1118"/>
      <c r="CU7" s="1118"/>
      <c r="CV7" s="1119"/>
      <c r="CW7" s="1117" t="s">
        <v>548</v>
      </c>
      <c r="CX7" s="1118"/>
      <c r="CY7" s="1118"/>
      <c r="CZ7" s="1118"/>
      <c r="DA7" s="1119"/>
      <c r="DB7" s="1117">
        <v>312</v>
      </c>
      <c r="DC7" s="1118"/>
      <c r="DD7" s="1118"/>
      <c r="DE7" s="1118"/>
      <c r="DF7" s="1119"/>
      <c r="DG7" s="1117">
        <v>433</v>
      </c>
      <c r="DH7" s="1118"/>
      <c r="DI7" s="1118"/>
      <c r="DJ7" s="1118"/>
      <c r="DK7" s="1119"/>
      <c r="DL7" s="1117" t="s">
        <v>548</v>
      </c>
      <c r="DM7" s="1118"/>
      <c r="DN7" s="1118"/>
      <c r="DO7" s="1118"/>
      <c r="DP7" s="1119"/>
      <c r="DQ7" s="1117">
        <v>246</v>
      </c>
      <c r="DR7" s="1118"/>
      <c r="DS7" s="1118"/>
      <c r="DT7" s="1118"/>
      <c r="DU7" s="1119"/>
      <c r="DV7" s="1144"/>
      <c r="DW7" s="1145"/>
      <c r="DX7" s="1145"/>
      <c r="DY7" s="1145"/>
      <c r="DZ7" s="1146"/>
      <c r="EA7" s="207"/>
    </row>
    <row r="8" spans="1:131" s="208" customFormat="1" ht="26.25" customHeight="1">
      <c r="A8" s="214">
        <v>2</v>
      </c>
      <c r="B8" s="1066" t="s">
        <v>367</v>
      </c>
      <c r="C8" s="1067"/>
      <c r="D8" s="1067"/>
      <c r="E8" s="1067"/>
      <c r="F8" s="1067"/>
      <c r="G8" s="1067"/>
      <c r="H8" s="1067"/>
      <c r="I8" s="1067"/>
      <c r="J8" s="1067"/>
      <c r="K8" s="1067"/>
      <c r="L8" s="1067"/>
      <c r="M8" s="1067"/>
      <c r="N8" s="1067"/>
      <c r="O8" s="1067"/>
      <c r="P8" s="1068"/>
      <c r="Q8" s="1072">
        <v>174</v>
      </c>
      <c r="R8" s="1073"/>
      <c r="S8" s="1073"/>
      <c r="T8" s="1073"/>
      <c r="U8" s="1073"/>
      <c r="V8" s="1073">
        <v>167</v>
      </c>
      <c r="W8" s="1073"/>
      <c r="X8" s="1073"/>
      <c r="Y8" s="1073"/>
      <c r="Z8" s="1073"/>
      <c r="AA8" s="1073">
        <v>7</v>
      </c>
      <c r="AB8" s="1073"/>
      <c r="AC8" s="1073"/>
      <c r="AD8" s="1073"/>
      <c r="AE8" s="1074"/>
      <c r="AF8" s="1048">
        <v>7</v>
      </c>
      <c r="AG8" s="1049"/>
      <c r="AH8" s="1049"/>
      <c r="AI8" s="1049"/>
      <c r="AJ8" s="1050"/>
      <c r="AK8" s="1115" t="s">
        <v>549</v>
      </c>
      <c r="AL8" s="1116"/>
      <c r="AM8" s="1116"/>
      <c r="AN8" s="1116"/>
      <c r="AO8" s="1116"/>
      <c r="AP8" s="1116" t="s">
        <v>549</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563</v>
      </c>
      <c r="BT8" s="1044"/>
      <c r="BU8" s="1044"/>
      <c r="BV8" s="1044"/>
      <c r="BW8" s="1044"/>
      <c r="BX8" s="1044"/>
      <c r="BY8" s="1044"/>
      <c r="BZ8" s="1044"/>
      <c r="CA8" s="1044"/>
      <c r="CB8" s="1044"/>
      <c r="CC8" s="1044"/>
      <c r="CD8" s="1044"/>
      <c r="CE8" s="1044"/>
      <c r="CF8" s="1044"/>
      <c r="CG8" s="1045"/>
      <c r="CH8" s="1018">
        <v>0</v>
      </c>
      <c r="CI8" s="1019"/>
      <c r="CJ8" s="1019"/>
      <c r="CK8" s="1019"/>
      <c r="CL8" s="1020"/>
      <c r="CM8" s="1018">
        <v>24</v>
      </c>
      <c r="CN8" s="1019"/>
      <c r="CO8" s="1019"/>
      <c r="CP8" s="1019"/>
      <c r="CQ8" s="1020"/>
      <c r="CR8" s="1018">
        <v>22</v>
      </c>
      <c r="CS8" s="1019"/>
      <c r="CT8" s="1019"/>
      <c r="CU8" s="1019"/>
      <c r="CV8" s="1020"/>
      <c r="CW8" s="1018" t="s">
        <v>549</v>
      </c>
      <c r="CX8" s="1019"/>
      <c r="CY8" s="1019"/>
      <c r="CZ8" s="1019"/>
      <c r="DA8" s="1020"/>
      <c r="DB8" s="1018" t="s">
        <v>549</v>
      </c>
      <c r="DC8" s="1019"/>
      <c r="DD8" s="1019"/>
      <c r="DE8" s="1019"/>
      <c r="DF8" s="1020"/>
      <c r="DG8" s="1018" t="s">
        <v>549</v>
      </c>
      <c r="DH8" s="1019"/>
      <c r="DI8" s="1019"/>
      <c r="DJ8" s="1019"/>
      <c r="DK8" s="1020"/>
      <c r="DL8" s="1018" t="s">
        <v>548</v>
      </c>
      <c r="DM8" s="1019"/>
      <c r="DN8" s="1019"/>
      <c r="DO8" s="1019"/>
      <c r="DP8" s="1020"/>
      <c r="DQ8" s="1018" t="s">
        <v>548</v>
      </c>
      <c r="DR8" s="1019"/>
      <c r="DS8" s="1019"/>
      <c r="DT8" s="1019"/>
      <c r="DU8" s="1020"/>
      <c r="DV8" s="1021"/>
      <c r="DW8" s="1022"/>
      <c r="DX8" s="1022"/>
      <c r="DY8" s="1022"/>
      <c r="DZ8" s="1023"/>
      <c r="EA8" s="207"/>
    </row>
    <row r="9" spans="1:131" s="208" customFormat="1" ht="26.25" customHeight="1">
      <c r="A9" s="214">
        <v>3</v>
      </c>
      <c r="B9" s="1066" t="s">
        <v>368</v>
      </c>
      <c r="C9" s="1067"/>
      <c r="D9" s="1067"/>
      <c r="E9" s="1067"/>
      <c r="F9" s="1067"/>
      <c r="G9" s="1067"/>
      <c r="H9" s="1067"/>
      <c r="I9" s="1067"/>
      <c r="J9" s="1067"/>
      <c r="K9" s="1067"/>
      <c r="L9" s="1067"/>
      <c r="M9" s="1067"/>
      <c r="N9" s="1067"/>
      <c r="O9" s="1067"/>
      <c r="P9" s="1068"/>
      <c r="Q9" s="1072">
        <v>1</v>
      </c>
      <c r="R9" s="1073"/>
      <c r="S9" s="1073"/>
      <c r="T9" s="1073"/>
      <c r="U9" s="1073"/>
      <c r="V9" s="1073">
        <v>1</v>
      </c>
      <c r="W9" s="1073"/>
      <c r="X9" s="1073"/>
      <c r="Y9" s="1073"/>
      <c r="Z9" s="1073"/>
      <c r="AA9" s="1073" t="s">
        <v>548</v>
      </c>
      <c r="AB9" s="1073"/>
      <c r="AC9" s="1073"/>
      <c r="AD9" s="1073"/>
      <c r="AE9" s="1074"/>
      <c r="AF9" s="1048" t="s">
        <v>113</v>
      </c>
      <c r="AG9" s="1049"/>
      <c r="AH9" s="1049"/>
      <c r="AI9" s="1049"/>
      <c r="AJ9" s="1050"/>
      <c r="AK9" s="1115">
        <v>0</v>
      </c>
      <c r="AL9" s="1116"/>
      <c r="AM9" s="1116"/>
      <c r="AN9" s="1116"/>
      <c r="AO9" s="1116"/>
      <c r="AP9" s="1116" t="s">
        <v>549</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564</v>
      </c>
      <c r="BT9" s="1044"/>
      <c r="BU9" s="1044"/>
      <c r="BV9" s="1044"/>
      <c r="BW9" s="1044"/>
      <c r="BX9" s="1044"/>
      <c r="BY9" s="1044"/>
      <c r="BZ9" s="1044"/>
      <c r="CA9" s="1044"/>
      <c r="CB9" s="1044"/>
      <c r="CC9" s="1044"/>
      <c r="CD9" s="1044"/>
      <c r="CE9" s="1044"/>
      <c r="CF9" s="1044"/>
      <c r="CG9" s="1045"/>
      <c r="CH9" s="1018">
        <v>4</v>
      </c>
      <c r="CI9" s="1019"/>
      <c r="CJ9" s="1019"/>
      <c r="CK9" s="1019"/>
      <c r="CL9" s="1020"/>
      <c r="CM9" s="1018">
        <v>2</v>
      </c>
      <c r="CN9" s="1019"/>
      <c r="CO9" s="1019"/>
      <c r="CP9" s="1019"/>
      <c r="CQ9" s="1020"/>
      <c r="CR9" s="1018">
        <v>5</v>
      </c>
      <c r="CS9" s="1019"/>
      <c r="CT9" s="1019"/>
      <c r="CU9" s="1019"/>
      <c r="CV9" s="1020"/>
      <c r="CW9" s="1018" t="s">
        <v>548</v>
      </c>
      <c r="CX9" s="1019"/>
      <c r="CY9" s="1019"/>
      <c r="CZ9" s="1019"/>
      <c r="DA9" s="1020"/>
      <c r="DB9" s="1018" t="s">
        <v>549</v>
      </c>
      <c r="DC9" s="1019"/>
      <c r="DD9" s="1019"/>
      <c r="DE9" s="1019"/>
      <c r="DF9" s="1020"/>
      <c r="DG9" s="1018" t="s">
        <v>568</v>
      </c>
      <c r="DH9" s="1019"/>
      <c r="DI9" s="1019"/>
      <c r="DJ9" s="1019"/>
      <c r="DK9" s="1020"/>
      <c r="DL9" s="1018" t="s">
        <v>548</v>
      </c>
      <c r="DM9" s="1019"/>
      <c r="DN9" s="1019"/>
      <c r="DO9" s="1019"/>
      <c r="DP9" s="1020"/>
      <c r="DQ9" s="1018" t="s">
        <v>548</v>
      </c>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565</v>
      </c>
      <c r="BT10" s="1044"/>
      <c r="BU10" s="1044"/>
      <c r="BV10" s="1044"/>
      <c r="BW10" s="1044"/>
      <c r="BX10" s="1044"/>
      <c r="BY10" s="1044"/>
      <c r="BZ10" s="1044"/>
      <c r="CA10" s="1044"/>
      <c r="CB10" s="1044"/>
      <c r="CC10" s="1044"/>
      <c r="CD10" s="1044"/>
      <c r="CE10" s="1044"/>
      <c r="CF10" s="1044"/>
      <c r="CG10" s="1045"/>
      <c r="CH10" s="1018">
        <v>0</v>
      </c>
      <c r="CI10" s="1019"/>
      <c r="CJ10" s="1019"/>
      <c r="CK10" s="1019"/>
      <c r="CL10" s="1020"/>
      <c r="CM10" s="1018">
        <v>85</v>
      </c>
      <c r="CN10" s="1019"/>
      <c r="CO10" s="1019"/>
      <c r="CP10" s="1019"/>
      <c r="CQ10" s="1020"/>
      <c r="CR10" s="1018">
        <v>14</v>
      </c>
      <c r="CS10" s="1019"/>
      <c r="CT10" s="1019"/>
      <c r="CU10" s="1019"/>
      <c r="CV10" s="1020"/>
      <c r="CW10" s="1018">
        <v>16</v>
      </c>
      <c r="CX10" s="1019"/>
      <c r="CY10" s="1019"/>
      <c r="CZ10" s="1019"/>
      <c r="DA10" s="1020"/>
      <c r="DB10" s="1018" t="s">
        <v>549</v>
      </c>
      <c r="DC10" s="1019"/>
      <c r="DD10" s="1019"/>
      <c r="DE10" s="1019"/>
      <c r="DF10" s="1020"/>
      <c r="DG10" s="1018" t="s">
        <v>548</v>
      </c>
      <c r="DH10" s="1019"/>
      <c r="DI10" s="1019"/>
      <c r="DJ10" s="1019"/>
      <c r="DK10" s="1020"/>
      <c r="DL10" s="1018" t="s">
        <v>548</v>
      </c>
      <c r="DM10" s="1019"/>
      <c r="DN10" s="1019"/>
      <c r="DO10" s="1019"/>
      <c r="DP10" s="1020"/>
      <c r="DQ10" s="1018" t="s">
        <v>548</v>
      </c>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566</v>
      </c>
      <c r="BT11" s="1044"/>
      <c r="BU11" s="1044"/>
      <c r="BV11" s="1044"/>
      <c r="BW11" s="1044"/>
      <c r="BX11" s="1044"/>
      <c r="BY11" s="1044"/>
      <c r="BZ11" s="1044"/>
      <c r="CA11" s="1044"/>
      <c r="CB11" s="1044"/>
      <c r="CC11" s="1044"/>
      <c r="CD11" s="1044"/>
      <c r="CE11" s="1044"/>
      <c r="CF11" s="1044"/>
      <c r="CG11" s="1045"/>
      <c r="CH11" s="1018">
        <v>0</v>
      </c>
      <c r="CI11" s="1019"/>
      <c r="CJ11" s="1019"/>
      <c r="CK11" s="1019"/>
      <c r="CL11" s="1020"/>
      <c r="CM11" s="1018">
        <v>8</v>
      </c>
      <c r="CN11" s="1019"/>
      <c r="CO11" s="1019"/>
      <c r="CP11" s="1019"/>
      <c r="CQ11" s="1020"/>
      <c r="CR11" s="1018">
        <v>5</v>
      </c>
      <c r="CS11" s="1019"/>
      <c r="CT11" s="1019"/>
      <c r="CU11" s="1019"/>
      <c r="CV11" s="1020"/>
      <c r="CW11" s="1018" t="s">
        <v>549</v>
      </c>
      <c r="CX11" s="1019"/>
      <c r="CY11" s="1019"/>
      <c r="CZ11" s="1019"/>
      <c r="DA11" s="1020"/>
      <c r="DB11" s="1018" t="s">
        <v>549</v>
      </c>
      <c r="DC11" s="1019"/>
      <c r="DD11" s="1019"/>
      <c r="DE11" s="1019"/>
      <c r="DF11" s="1020"/>
      <c r="DG11" s="1018" t="s">
        <v>549</v>
      </c>
      <c r="DH11" s="1019"/>
      <c r="DI11" s="1019"/>
      <c r="DJ11" s="1019"/>
      <c r="DK11" s="1020"/>
      <c r="DL11" s="1018" t="s">
        <v>548</v>
      </c>
      <c r="DM11" s="1019"/>
      <c r="DN11" s="1019"/>
      <c r="DO11" s="1019"/>
      <c r="DP11" s="1020"/>
      <c r="DQ11" s="1018" t="s">
        <v>548</v>
      </c>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t="s">
        <v>567</v>
      </c>
      <c r="BT12" s="1044"/>
      <c r="BU12" s="1044"/>
      <c r="BV12" s="1044"/>
      <c r="BW12" s="1044"/>
      <c r="BX12" s="1044"/>
      <c r="BY12" s="1044"/>
      <c r="BZ12" s="1044"/>
      <c r="CA12" s="1044"/>
      <c r="CB12" s="1044"/>
      <c r="CC12" s="1044"/>
      <c r="CD12" s="1044"/>
      <c r="CE12" s="1044"/>
      <c r="CF12" s="1044"/>
      <c r="CG12" s="1045"/>
      <c r="CH12" s="1018">
        <v>5</v>
      </c>
      <c r="CI12" s="1019"/>
      <c r="CJ12" s="1019"/>
      <c r="CK12" s="1019"/>
      <c r="CL12" s="1020"/>
      <c r="CM12" s="1018">
        <v>2</v>
      </c>
      <c r="CN12" s="1019"/>
      <c r="CO12" s="1019"/>
      <c r="CP12" s="1019"/>
      <c r="CQ12" s="1020"/>
      <c r="CR12" s="1018">
        <v>1</v>
      </c>
      <c r="CS12" s="1019"/>
      <c r="CT12" s="1019"/>
      <c r="CU12" s="1019"/>
      <c r="CV12" s="1020"/>
      <c r="CW12" s="1018" t="s">
        <v>548</v>
      </c>
      <c r="CX12" s="1019"/>
      <c r="CY12" s="1019"/>
      <c r="CZ12" s="1019"/>
      <c r="DA12" s="1020"/>
      <c r="DB12" s="1018" t="s">
        <v>548</v>
      </c>
      <c r="DC12" s="1019"/>
      <c r="DD12" s="1019"/>
      <c r="DE12" s="1019"/>
      <c r="DF12" s="1020"/>
      <c r="DG12" s="1018" t="s">
        <v>549</v>
      </c>
      <c r="DH12" s="1019"/>
      <c r="DI12" s="1019"/>
      <c r="DJ12" s="1019"/>
      <c r="DK12" s="1020"/>
      <c r="DL12" s="1018" t="s">
        <v>548</v>
      </c>
      <c r="DM12" s="1019"/>
      <c r="DN12" s="1019"/>
      <c r="DO12" s="1019"/>
      <c r="DP12" s="1020"/>
      <c r="DQ12" s="1018" t="s">
        <v>548</v>
      </c>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370</v>
      </c>
      <c r="B23" s="973" t="s">
        <v>371</v>
      </c>
      <c r="C23" s="974"/>
      <c r="D23" s="974"/>
      <c r="E23" s="974"/>
      <c r="F23" s="974"/>
      <c r="G23" s="974"/>
      <c r="H23" s="974"/>
      <c r="I23" s="974"/>
      <c r="J23" s="974"/>
      <c r="K23" s="974"/>
      <c r="L23" s="974"/>
      <c r="M23" s="974"/>
      <c r="N23" s="974"/>
      <c r="O23" s="974"/>
      <c r="P23" s="975"/>
      <c r="Q23" s="1097">
        <v>42151</v>
      </c>
      <c r="R23" s="1098"/>
      <c r="S23" s="1098"/>
      <c r="T23" s="1098"/>
      <c r="U23" s="1098"/>
      <c r="V23" s="1098">
        <v>40513</v>
      </c>
      <c r="W23" s="1098"/>
      <c r="X23" s="1098"/>
      <c r="Y23" s="1098"/>
      <c r="Z23" s="1098"/>
      <c r="AA23" s="1098">
        <v>1639</v>
      </c>
      <c r="AB23" s="1098"/>
      <c r="AC23" s="1098"/>
      <c r="AD23" s="1098"/>
      <c r="AE23" s="1099"/>
      <c r="AF23" s="1100">
        <v>1310</v>
      </c>
      <c r="AG23" s="1098"/>
      <c r="AH23" s="1098"/>
      <c r="AI23" s="1098"/>
      <c r="AJ23" s="1101"/>
      <c r="AK23" s="1102"/>
      <c r="AL23" s="1103"/>
      <c r="AM23" s="1103"/>
      <c r="AN23" s="1103"/>
      <c r="AO23" s="1103"/>
      <c r="AP23" s="1098">
        <v>43812</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382</v>
      </c>
      <c r="C28" s="1080"/>
      <c r="D28" s="1080"/>
      <c r="E28" s="1080"/>
      <c r="F28" s="1080"/>
      <c r="G28" s="1080"/>
      <c r="H28" s="1080"/>
      <c r="I28" s="1080"/>
      <c r="J28" s="1080"/>
      <c r="K28" s="1080"/>
      <c r="L28" s="1080"/>
      <c r="M28" s="1080"/>
      <c r="N28" s="1080"/>
      <c r="O28" s="1080"/>
      <c r="P28" s="1081"/>
      <c r="Q28" s="1082">
        <v>11254</v>
      </c>
      <c r="R28" s="1083"/>
      <c r="S28" s="1083"/>
      <c r="T28" s="1083"/>
      <c r="U28" s="1083"/>
      <c r="V28" s="1083">
        <v>10900</v>
      </c>
      <c r="W28" s="1083"/>
      <c r="X28" s="1083"/>
      <c r="Y28" s="1083"/>
      <c r="Z28" s="1083"/>
      <c r="AA28" s="1083">
        <v>354</v>
      </c>
      <c r="AB28" s="1083"/>
      <c r="AC28" s="1083"/>
      <c r="AD28" s="1083"/>
      <c r="AE28" s="1084"/>
      <c r="AF28" s="1085">
        <v>354</v>
      </c>
      <c r="AG28" s="1083"/>
      <c r="AH28" s="1083"/>
      <c r="AI28" s="1083"/>
      <c r="AJ28" s="1086"/>
      <c r="AK28" s="1087">
        <v>978</v>
      </c>
      <c r="AL28" s="1075"/>
      <c r="AM28" s="1075"/>
      <c r="AN28" s="1075"/>
      <c r="AO28" s="1075"/>
      <c r="AP28" s="1075" t="s">
        <v>549</v>
      </c>
      <c r="AQ28" s="1075"/>
      <c r="AR28" s="1075"/>
      <c r="AS28" s="1075"/>
      <c r="AT28" s="1075"/>
      <c r="AU28" s="1075" t="s">
        <v>548</v>
      </c>
      <c r="AV28" s="1075"/>
      <c r="AW28" s="1075"/>
      <c r="AX28" s="1075"/>
      <c r="AY28" s="1075"/>
      <c r="AZ28" s="1076" t="s">
        <v>554</v>
      </c>
      <c r="BA28" s="1076"/>
      <c r="BB28" s="1076"/>
      <c r="BC28" s="1076"/>
      <c r="BD28" s="1076"/>
      <c r="BE28" s="1077" t="s">
        <v>557</v>
      </c>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383</v>
      </c>
      <c r="C29" s="1067"/>
      <c r="D29" s="1067"/>
      <c r="E29" s="1067"/>
      <c r="F29" s="1067"/>
      <c r="G29" s="1067"/>
      <c r="H29" s="1067"/>
      <c r="I29" s="1067"/>
      <c r="J29" s="1067"/>
      <c r="K29" s="1067"/>
      <c r="L29" s="1067"/>
      <c r="M29" s="1067"/>
      <c r="N29" s="1067"/>
      <c r="O29" s="1067"/>
      <c r="P29" s="1068"/>
      <c r="Q29" s="1072">
        <v>254</v>
      </c>
      <c r="R29" s="1073"/>
      <c r="S29" s="1073"/>
      <c r="T29" s="1073"/>
      <c r="U29" s="1073"/>
      <c r="V29" s="1073">
        <v>254</v>
      </c>
      <c r="W29" s="1073"/>
      <c r="X29" s="1073"/>
      <c r="Y29" s="1073"/>
      <c r="Z29" s="1073"/>
      <c r="AA29" s="1073">
        <v>0</v>
      </c>
      <c r="AB29" s="1073"/>
      <c r="AC29" s="1073"/>
      <c r="AD29" s="1073"/>
      <c r="AE29" s="1074"/>
      <c r="AF29" s="1048">
        <v>0</v>
      </c>
      <c r="AG29" s="1049"/>
      <c r="AH29" s="1049"/>
      <c r="AI29" s="1049"/>
      <c r="AJ29" s="1050"/>
      <c r="AK29" s="1009">
        <v>29</v>
      </c>
      <c r="AL29" s="1000"/>
      <c r="AM29" s="1000"/>
      <c r="AN29" s="1000"/>
      <c r="AO29" s="1000"/>
      <c r="AP29" s="1000">
        <v>43</v>
      </c>
      <c r="AQ29" s="1000"/>
      <c r="AR29" s="1000"/>
      <c r="AS29" s="1000"/>
      <c r="AT29" s="1000"/>
      <c r="AU29" s="1000">
        <v>3</v>
      </c>
      <c r="AV29" s="1000"/>
      <c r="AW29" s="1000"/>
      <c r="AX29" s="1000"/>
      <c r="AY29" s="1000"/>
      <c r="AZ29" s="1071" t="s">
        <v>555</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384</v>
      </c>
      <c r="C30" s="1067"/>
      <c r="D30" s="1067"/>
      <c r="E30" s="1067"/>
      <c r="F30" s="1067"/>
      <c r="G30" s="1067"/>
      <c r="H30" s="1067"/>
      <c r="I30" s="1067"/>
      <c r="J30" s="1067"/>
      <c r="K30" s="1067"/>
      <c r="L30" s="1067"/>
      <c r="M30" s="1067"/>
      <c r="N30" s="1067"/>
      <c r="O30" s="1067"/>
      <c r="P30" s="1068"/>
      <c r="Q30" s="1072">
        <v>7103</v>
      </c>
      <c r="R30" s="1073"/>
      <c r="S30" s="1073"/>
      <c r="T30" s="1073"/>
      <c r="U30" s="1073"/>
      <c r="V30" s="1073">
        <v>7067</v>
      </c>
      <c r="W30" s="1073"/>
      <c r="X30" s="1073"/>
      <c r="Y30" s="1073"/>
      <c r="Z30" s="1073"/>
      <c r="AA30" s="1073">
        <v>36</v>
      </c>
      <c r="AB30" s="1073"/>
      <c r="AC30" s="1073"/>
      <c r="AD30" s="1073"/>
      <c r="AE30" s="1074"/>
      <c r="AF30" s="1048">
        <v>36</v>
      </c>
      <c r="AG30" s="1049"/>
      <c r="AH30" s="1049"/>
      <c r="AI30" s="1049"/>
      <c r="AJ30" s="1050"/>
      <c r="AK30" s="1009">
        <v>1110</v>
      </c>
      <c r="AL30" s="1000"/>
      <c r="AM30" s="1000"/>
      <c r="AN30" s="1000"/>
      <c r="AO30" s="1000"/>
      <c r="AP30" s="1000" t="s">
        <v>548</v>
      </c>
      <c r="AQ30" s="1000"/>
      <c r="AR30" s="1000"/>
      <c r="AS30" s="1000"/>
      <c r="AT30" s="1000"/>
      <c r="AU30" s="1000" t="s">
        <v>548</v>
      </c>
      <c r="AV30" s="1000"/>
      <c r="AW30" s="1000"/>
      <c r="AX30" s="1000"/>
      <c r="AY30" s="1000"/>
      <c r="AZ30" s="1071" t="s">
        <v>555</v>
      </c>
      <c r="BA30" s="1071"/>
      <c r="BB30" s="1071"/>
      <c r="BC30" s="1071"/>
      <c r="BD30" s="1071"/>
      <c r="BE30" s="1061" t="s">
        <v>558</v>
      </c>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385</v>
      </c>
      <c r="C31" s="1067"/>
      <c r="D31" s="1067"/>
      <c r="E31" s="1067"/>
      <c r="F31" s="1067"/>
      <c r="G31" s="1067"/>
      <c r="H31" s="1067"/>
      <c r="I31" s="1067"/>
      <c r="J31" s="1067"/>
      <c r="K31" s="1067"/>
      <c r="L31" s="1067"/>
      <c r="M31" s="1067"/>
      <c r="N31" s="1067"/>
      <c r="O31" s="1067"/>
      <c r="P31" s="1068"/>
      <c r="Q31" s="1072">
        <v>14</v>
      </c>
      <c r="R31" s="1073"/>
      <c r="S31" s="1073"/>
      <c r="T31" s="1073"/>
      <c r="U31" s="1073"/>
      <c r="V31" s="1073">
        <v>12</v>
      </c>
      <c r="W31" s="1073"/>
      <c r="X31" s="1073"/>
      <c r="Y31" s="1073"/>
      <c r="Z31" s="1073"/>
      <c r="AA31" s="1073">
        <v>2</v>
      </c>
      <c r="AB31" s="1073"/>
      <c r="AC31" s="1073"/>
      <c r="AD31" s="1073"/>
      <c r="AE31" s="1074"/>
      <c r="AF31" s="1048">
        <v>2</v>
      </c>
      <c r="AG31" s="1049"/>
      <c r="AH31" s="1049"/>
      <c r="AI31" s="1049"/>
      <c r="AJ31" s="1050"/>
      <c r="AK31" s="1009" t="s">
        <v>548</v>
      </c>
      <c r="AL31" s="1000"/>
      <c r="AM31" s="1000"/>
      <c r="AN31" s="1000"/>
      <c r="AO31" s="1000"/>
      <c r="AP31" s="1000" t="s">
        <v>548</v>
      </c>
      <c r="AQ31" s="1000"/>
      <c r="AR31" s="1000"/>
      <c r="AS31" s="1000"/>
      <c r="AT31" s="1000"/>
      <c r="AU31" s="1000" t="s">
        <v>548</v>
      </c>
      <c r="AV31" s="1000"/>
      <c r="AW31" s="1000"/>
      <c r="AX31" s="1000"/>
      <c r="AY31" s="1000"/>
      <c r="AZ31" s="1071" t="s">
        <v>555</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386</v>
      </c>
      <c r="C32" s="1067"/>
      <c r="D32" s="1067"/>
      <c r="E32" s="1067"/>
      <c r="F32" s="1067"/>
      <c r="G32" s="1067"/>
      <c r="H32" s="1067"/>
      <c r="I32" s="1067"/>
      <c r="J32" s="1067"/>
      <c r="K32" s="1067"/>
      <c r="L32" s="1067"/>
      <c r="M32" s="1067"/>
      <c r="N32" s="1067"/>
      <c r="O32" s="1067"/>
      <c r="P32" s="1068"/>
      <c r="Q32" s="1072">
        <v>32</v>
      </c>
      <c r="R32" s="1073"/>
      <c r="S32" s="1073"/>
      <c r="T32" s="1073"/>
      <c r="U32" s="1073"/>
      <c r="V32" s="1073">
        <v>29</v>
      </c>
      <c r="W32" s="1073"/>
      <c r="X32" s="1073"/>
      <c r="Y32" s="1073"/>
      <c r="Z32" s="1073"/>
      <c r="AA32" s="1073">
        <v>3</v>
      </c>
      <c r="AB32" s="1073"/>
      <c r="AC32" s="1073"/>
      <c r="AD32" s="1073"/>
      <c r="AE32" s="1074"/>
      <c r="AF32" s="1048">
        <v>3</v>
      </c>
      <c r="AG32" s="1049"/>
      <c r="AH32" s="1049"/>
      <c r="AI32" s="1049"/>
      <c r="AJ32" s="1050"/>
      <c r="AK32" s="1009" t="s">
        <v>549</v>
      </c>
      <c r="AL32" s="1000"/>
      <c r="AM32" s="1000"/>
      <c r="AN32" s="1000"/>
      <c r="AO32" s="1000"/>
      <c r="AP32" s="1000" t="s">
        <v>548</v>
      </c>
      <c r="AQ32" s="1000"/>
      <c r="AR32" s="1000"/>
      <c r="AS32" s="1000"/>
      <c r="AT32" s="1000"/>
      <c r="AU32" s="1000" t="s">
        <v>548</v>
      </c>
      <c r="AV32" s="1000"/>
      <c r="AW32" s="1000"/>
      <c r="AX32" s="1000"/>
      <c r="AY32" s="1000"/>
      <c r="AZ32" s="1071" t="s">
        <v>555</v>
      </c>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387</v>
      </c>
      <c r="C33" s="1067"/>
      <c r="D33" s="1067"/>
      <c r="E33" s="1067"/>
      <c r="F33" s="1067"/>
      <c r="G33" s="1067"/>
      <c r="H33" s="1067"/>
      <c r="I33" s="1067"/>
      <c r="J33" s="1067"/>
      <c r="K33" s="1067"/>
      <c r="L33" s="1067"/>
      <c r="M33" s="1067"/>
      <c r="N33" s="1067"/>
      <c r="O33" s="1067"/>
      <c r="P33" s="1068"/>
      <c r="Q33" s="1072">
        <v>915</v>
      </c>
      <c r="R33" s="1073"/>
      <c r="S33" s="1073"/>
      <c r="T33" s="1073"/>
      <c r="U33" s="1073"/>
      <c r="V33" s="1073">
        <v>909</v>
      </c>
      <c r="W33" s="1073"/>
      <c r="X33" s="1073"/>
      <c r="Y33" s="1073"/>
      <c r="Z33" s="1073"/>
      <c r="AA33" s="1073">
        <v>6</v>
      </c>
      <c r="AB33" s="1073"/>
      <c r="AC33" s="1073"/>
      <c r="AD33" s="1073"/>
      <c r="AE33" s="1074"/>
      <c r="AF33" s="1048">
        <v>6</v>
      </c>
      <c r="AG33" s="1049"/>
      <c r="AH33" s="1049"/>
      <c r="AI33" s="1049"/>
      <c r="AJ33" s="1050"/>
      <c r="AK33" s="1009">
        <v>277</v>
      </c>
      <c r="AL33" s="1000"/>
      <c r="AM33" s="1000"/>
      <c r="AN33" s="1000"/>
      <c r="AO33" s="1000"/>
      <c r="AP33" s="1000" t="s">
        <v>548</v>
      </c>
      <c r="AQ33" s="1000"/>
      <c r="AR33" s="1000"/>
      <c r="AS33" s="1000"/>
      <c r="AT33" s="1000"/>
      <c r="AU33" s="1000" t="s">
        <v>548</v>
      </c>
      <c r="AV33" s="1000"/>
      <c r="AW33" s="1000"/>
      <c r="AX33" s="1000"/>
      <c r="AY33" s="1000"/>
      <c r="AZ33" s="1071" t="s">
        <v>555</v>
      </c>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388</v>
      </c>
      <c r="C34" s="1067"/>
      <c r="D34" s="1067"/>
      <c r="E34" s="1067"/>
      <c r="F34" s="1067"/>
      <c r="G34" s="1067"/>
      <c r="H34" s="1067"/>
      <c r="I34" s="1067"/>
      <c r="J34" s="1067"/>
      <c r="K34" s="1067"/>
      <c r="L34" s="1067"/>
      <c r="M34" s="1067"/>
      <c r="N34" s="1067"/>
      <c r="O34" s="1067"/>
      <c r="P34" s="1068"/>
      <c r="Q34" s="1072">
        <v>1386</v>
      </c>
      <c r="R34" s="1073"/>
      <c r="S34" s="1073"/>
      <c r="T34" s="1073"/>
      <c r="U34" s="1073"/>
      <c r="V34" s="1073">
        <v>1024</v>
      </c>
      <c r="W34" s="1073"/>
      <c r="X34" s="1073"/>
      <c r="Y34" s="1073"/>
      <c r="Z34" s="1073"/>
      <c r="AA34" s="1073">
        <v>362</v>
      </c>
      <c r="AB34" s="1073"/>
      <c r="AC34" s="1073"/>
      <c r="AD34" s="1073"/>
      <c r="AE34" s="1074"/>
      <c r="AF34" s="1048">
        <v>1367</v>
      </c>
      <c r="AG34" s="1049"/>
      <c r="AH34" s="1049"/>
      <c r="AI34" s="1049"/>
      <c r="AJ34" s="1050"/>
      <c r="AK34" s="1009">
        <v>12</v>
      </c>
      <c r="AL34" s="1000"/>
      <c r="AM34" s="1000"/>
      <c r="AN34" s="1000"/>
      <c r="AO34" s="1000"/>
      <c r="AP34" s="1000">
        <v>5069</v>
      </c>
      <c r="AQ34" s="1000"/>
      <c r="AR34" s="1000"/>
      <c r="AS34" s="1000"/>
      <c r="AT34" s="1000"/>
      <c r="AU34" s="1000">
        <v>25</v>
      </c>
      <c r="AV34" s="1000"/>
      <c r="AW34" s="1000"/>
      <c r="AX34" s="1000"/>
      <c r="AY34" s="1000"/>
      <c r="AZ34" s="1071" t="s">
        <v>555</v>
      </c>
      <c r="BA34" s="1071"/>
      <c r="BB34" s="1071"/>
      <c r="BC34" s="1071"/>
      <c r="BD34" s="1071"/>
      <c r="BE34" s="1061" t="s">
        <v>389</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390</v>
      </c>
      <c r="C35" s="1067"/>
      <c r="D35" s="1067"/>
      <c r="E35" s="1067"/>
      <c r="F35" s="1067"/>
      <c r="G35" s="1067"/>
      <c r="H35" s="1067"/>
      <c r="I35" s="1067"/>
      <c r="J35" s="1067"/>
      <c r="K35" s="1067"/>
      <c r="L35" s="1067"/>
      <c r="M35" s="1067"/>
      <c r="N35" s="1067"/>
      <c r="O35" s="1067"/>
      <c r="P35" s="1068"/>
      <c r="Q35" s="1072">
        <v>6886</v>
      </c>
      <c r="R35" s="1073"/>
      <c r="S35" s="1073"/>
      <c r="T35" s="1073"/>
      <c r="U35" s="1073"/>
      <c r="V35" s="1073">
        <v>6869</v>
      </c>
      <c r="W35" s="1073"/>
      <c r="X35" s="1073"/>
      <c r="Y35" s="1073"/>
      <c r="Z35" s="1073"/>
      <c r="AA35" s="1073">
        <v>17</v>
      </c>
      <c r="AB35" s="1073"/>
      <c r="AC35" s="1073"/>
      <c r="AD35" s="1073"/>
      <c r="AE35" s="1074"/>
      <c r="AF35" s="1048">
        <v>4160</v>
      </c>
      <c r="AG35" s="1049"/>
      <c r="AH35" s="1049"/>
      <c r="AI35" s="1049"/>
      <c r="AJ35" s="1050"/>
      <c r="AK35" s="1009">
        <v>339</v>
      </c>
      <c r="AL35" s="1000"/>
      <c r="AM35" s="1000"/>
      <c r="AN35" s="1000"/>
      <c r="AO35" s="1000"/>
      <c r="AP35" s="1000">
        <v>2720</v>
      </c>
      <c r="AQ35" s="1000"/>
      <c r="AR35" s="1000"/>
      <c r="AS35" s="1000"/>
      <c r="AT35" s="1000"/>
      <c r="AU35" s="1000">
        <v>1676</v>
      </c>
      <c r="AV35" s="1000"/>
      <c r="AW35" s="1000"/>
      <c r="AX35" s="1000"/>
      <c r="AY35" s="1000"/>
      <c r="AZ35" s="1071" t="s">
        <v>555</v>
      </c>
      <c r="BA35" s="1071"/>
      <c r="BB35" s="1071"/>
      <c r="BC35" s="1071"/>
      <c r="BD35" s="1071"/>
      <c r="BE35" s="1061" t="s">
        <v>389</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391</v>
      </c>
      <c r="C36" s="1067"/>
      <c r="D36" s="1067"/>
      <c r="E36" s="1067"/>
      <c r="F36" s="1067"/>
      <c r="G36" s="1067"/>
      <c r="H36" s="1067"/>
      <c r="I36" s="1067"/>
      <c r="J36" s="1067"/>
      <c r="K36" s="1067"/>
      <c r="L36" s="1067"/>
      <c r="M36" s="1067"/>
      <c r="N36" s="1067"/>
      <c r="O36" s="1067"/>
      <c r="P36" s="1068"/>
      <c r="Q36" s="1072">
        <v>2338</v>
      </c>
      <c r="R36" s="1073"/>
      <c r="S36" s="1073"/>
      <c r="T36" s="1073"/>
      <c r="U36" s="1073"/>
      <c r="V36" s="1073">
        <v>2293</v>
      </c>
      <c r="W36" s="1073"/>
      <c r="X36" s="1073"/>
      <c r="Y36" s="1073"/>
      <c r="Z36" s="1073"/>
      <c r="AA36" s="1073">
        <v>45</v>
      </c>
      <c r="AB36" s="1073"/>
      <c r="AC36" s="1073"/>
      <c r="AD36" s="1073"/>
      <c r="AE36" s="1074"/>
      <c r="AF36" s="1048">
        <v>45</v>
      </c>
      <c r="AG36" s="1049"/>
      <c r="AH36" s="1049"/>
      <c r="AI36" s="1049"/>
      <c r="AJ36" s="1050"/>
      <c r="AK36" s="1009">
        <v>884</v>
      </c>
      <c r="AL36" s="1000"/>
      <c r="AM36" s="1000"/>
      <c r="AN36" s="1000"/>
      <c r="AO36" s="1000"/>
      <c r="AP36" s="1000">
        <v>12355</v>
      </c>
      <c r="AQ36" s="1000"/>
      <c r="AR36" s="1000"/>
      <c r="AS36" s="1000"/>
      <c r="AT36" s="1000"/>
      <c r="AU36" s="1000">
        <v>10032</v>
      </c>
      <c r="AV36" s="1000"/>
      <c r="AW36" s="1000"/>
      <c r="AX36" s="1000"/>
      <c r="AY36" s="1000"/>
      <c r="AZ36" s="1071" t="s">
        <v>555</v>
      </c>
      <c r="BA36" s="1071"/>
      <c r="BB36" s="1071"/>
      <c r="BC36" s="1071"/>
      <c r="BD36" s="1071"/>
      <c r="BE36" s="1061" t="s">
        <v>559</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t="s">
        <v>393</v>
      </c>
      <c r="C37" s="1067"/>
      <c r="D37" s="1067"/>
      <c r="E37" s="1067"/>
      <c r="F37" s="1067"/>
      <c r="G37" s="1067"/>
      <c r="H37" s="1067"/>
      <c r="I37" s="1067"/>
      <c r="J37" s="1067"/>
      <c r="K37" s="1067"/>
      <c r="L37" s="1067"/>
      <c r="M37" s="1067"/>
      <c r="N37" s="1067"/>
      <c r="O37" s="1067"/>
      <c r="P37" s="1068"/>
      <c r="Q37" s="1072">
        <v>118</v>
      </c>
      <c r="R37" s="1073"/>
      <c r="S37" s="1073"/>
      <c r="T37" s="1073"/>
      <c r="U37" s="1073"/>
      <c r="V37" s="1073">
        <v>103</v>
      </c>
      <c r="W37" s="1073"/>
      <c r="X37" s="1073"/>
      <c r="Y37" s="1073"/>
      <c r="Z37" s="1073"/>
      <c r="AA37" s="1073">
        <v>15</v>
      </c>
      <c r="AB37" s="1073"/>
      <c r="AC37" s="1073"/>
      <c r="AD37" s="1073"/>
      <c r="AE37" s="1074"/>
      <c r="AF37" s="1048">
        <v>12</v>
      </c>
      <c r="AG37" s="1049"/>
      <c r="AH37" s="1049"/>
      <c r="AI37" s="1049"/>
      <c r="AJ37" s="1050"/>
      <c r="AK37" s="1009">
        <v>53</v>
      </c>
      <c r="AL37" s="1000"/>
      <c r="AM37" s="1000"/>
      <c r="AN37" s="1000"/>
      <c r="AO37" s="1000"/>
      <c r="AP37" s="1000">
        <v>1117</v>
      </c>
      <c r="AQ37" s="1000"/>
      <c r="AR37" s="1000"/>
      <c r="AS37" s="1000"/>
      <c r="AT37" s="1000"/>
      <c r="AU37" s="1000">
        <v>719</v>
      </c>
      <c r="AV37" s="1000"/>
      <c r="AW37" s="1000"/>
      <c r="AX37" s="1000"/>
      <c r="AY37" s="1000"/>
      <c r="AZ37" s="1071" t="s">
        <v>555</v>
      </c>
      <c r="BA37" s="1071"/>
      <c r="BB37" s="1071"/>
      <c r="BC37" s="1071"/>
      <c r="BD37" s="1071"/>
      <c r="BE37" s="1061" t="s">
        <v>560</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t="s">
        <v>394</v>
      </c>
      <c r="C38" s="1067"/>
      <c r="D38" s="1067"/>
      <c r="E38" s="1067"/>
      <c r="F38" s="1067"/>
      <c r="G38" s="1067"/>
      <c r="H38" s="1067"/>
      <c r="I38" s="1067"/>
      <c r="J38" s="1067"/>
      <c r="K38" s="1067"/>
      <c r="L38" s="1067"/>
      <c r="M38" s="1067"/>
      <c r="N38" s="1067"/>
      <c r="O38" s="1067"/>
      <c r="P38" s="1068"/>
      <c r="Q38" s="1072">
        <v>349</v>
      </c>
      <c r="R38" s="1073"/>
      <c r="S38" s="1073"/>
      <c r="T38" s="1073"/>
      <c r="U38" s="1073"/>
      <c r="V38" s="1073">
        <v>324</v>
      </c>
      <c r="W38" s="1073"/>
      <c r="X38" s="1073"/>
      <c r="Y38" s="1073"/>
      <c r="Z38" s="1073"/>
      <c r="AA38" s="1073">
        <v>24</v>
      </c>
      <c r="AB38" s="1073"/>
      <c r="AC38" s="1073"/>
      <c r="AD38" s="1073"/>
      <c r="AE38" s="1074"/>
      <c r="AF38" s="1048">
        <v>24</v>
      </c>
      <c r="AG38" s="1049"/>
      <c r="AH38" s="1049"/>
      <c r="AI38" s="1049"/>
      <c r="AJ38" s="1050"/>
      <c r="AK38" s="1009">
        <v>240</v>
      </c>
      <c r="AL38" s="1000"/>
      <c r="AM38" s="1000"/>
      <c r="AN38" s="1000"/>
      <c r="AO38" s="1000"/>
      <c r="AP38" s="1000">
        <v>2021</v>
      </c>
      <c r="AQ38" s="1000"/>
      <c r="AR38" s="1000"/>
      <c r="AS38" s="1000"/>
      <c r="AT38" s="1000"/>
      <c r="AU38" s="1000">
        <v>1829</v>
      </c>
      <c r="AV38" s="1000"/>
      <c r="AW38" s="1000"/>
      <c r="AX38" s="1000"/>
      <c r="AY38" s="1000"/>
      <c r="AZ38" s="1071" t="s">
        <v>555</v>
      </c>
      <c r="BA38" s="1071"/>
      <c r="BB38" s="1071"/>
      <c r="BC38" s="1071"/>
      <c r="BD38" s="1071"/>
      <c r="BE38" s="1061" t="s">
        <v>561</v>
      </c>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t="s">
        <v>395</v>
      </c>
      <c r="C39" s="1067"/>
      <c r="D39" s="1067"/>
      <c r="E39" s="1067"/>
      <c r="F39" s="1067"/>
      <c r="G39" s="1067"/>
      <c r="H39" s="1067"/>
      <c r="I39" s="1067"/>
      <c r="J39" s="1067"/>
      <c r="K39" s="1067"/>
      <c r="L39" s="1067"/>
      <c r="M39" s="1067"/>
      <c r="N39" s="1067"/>
      <c r="O39" s="1067"/>
      <c r="P39" s="1068"/>
      <c r="Q39" s="1072">
        <v>2</v>
      </c>
      <c r="R39" s="1073"/>
      <c r="S39" s="1073"/>
      <c r="T39" s="1073"/>
      <c r="U39" s="1073"/>
      <c r="V39" s="1073">
        <v>2</v>
      </c>
      <c r="W39" s="1073"/>
      <c r="X39" s="1073"/>
      <c r="Y39" s="1073"/>
      <c r="Z39" s="1073"/>
      <c r="AA39" s="1073">
        <v>0</v>
      </c>
      <c r="AB39" s="1073"/>
      <c r="AC39" s="1073"/>
      <c r="AD39" s="1073"/>
      <c r="AE39" s="1074"/>
      <c r="AF39" s="1048">
        <v>0</v>
      </c>
      <c r="AG39" s="1049"/>
      <c r="AH39" s="1049"/>
      <c r="AI39" s="1049"/>
      <c r="AJ39" s="1050"/>
      <c r="AK39" s="1009" t="s">
        <v>548</v>
      </c>
      <c r="AL39" s="1000"/>
      <c r="AM39" s="1000"/>
      <c r="AN39" s="1000"/>
      <c r="AO39" s="1000"/>
      <c r="AP39" s="1000">
        <v>15</v>
      </c>
      <c r="AQ39" s="1000"/>
      <c r="AR39" s="1000"/>
      <c r="AS39" s="1000"/>
      <c r="AT39" s="1000"/>
      <c r="AU39" s="1000" t="s">
        <v>548</v>
      </c>
      <c r="AV39" s="1000"/>
      <c r="AW39" s="1000"/>
      <c r="AX39" s="1000"/>
      <c r="AY39" s="1000"/>
      <c r="AZ39" s="1071" t="s">
        <v>555</v>
      </c>
      <c r="BA39" s="1071"/>
      <c r="BB39" s="1071"/>
      <c r="BC39" s="1071"/>
      <c r="BD39" s="1071"/>
      <c r="BE39" s="1061" t="s">
        <v>392</v>
      </c>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t="s">
        <v>396</v>
      </c>
      <c r="C40" s="1067"/>
      <c r="D40" s="1067"/>
      <c r="E40" s="1067"/>
      <c r="F40" s="1067"/>
      <c r="G40" s="1067"/>
      <c r="H40" s="1067"/>
      <c r="I40" s="1067"/>
      <c r="J40" s="1067"/>
      <c r="K40" s="1067"/>
      <c r="L40" s="1067"/>
      <c r="M40" s="1067"/>
      <c r="N40" s="1067"/>
      <c r="O40" s="1067"/>
      <c r="P40" s="1068"/>
      <c r="Q40" s="1072">
        <v>356</v>
      </c>
      <c r="R40" s="1073"/>
      <c r="S40" s="1073"/>
      <c r="T40" s="1073"/>
      <c r="U40" s="1073"/>
      <c r="V40" s="1073">
        <v>246</v>
      </c>
      <c r="W40" s="1073"/>
      <c r="X40" s="1073"/>
      <c r="Y40" s="1073"/>
      <c r="Z40" s="1073"/>
      <c r="AA40" s="1073">
        <v>110</v>
      </c>
      <c r="AB40" s="1073"/>
      <c r="AC40" s="1073"/>
      <c r="AD40" s="1073"/>
      <c r="AE40" s="1074"/>
      <c r="AF40" s="1048">
        <v>110</v>
      </c>
      <c r="AG40" s="1049"/>
      <c r="AH40" s="1049"/>
      <c r="AI40" s="1049"/>
      <c r="AJ40" s="1050"/>
      <c r="AK40" s="1009">
        <v>129</v>
      </c>
      <c r="AL40" s="1000"/>
      <c r="AM40" s="1000"/>
      <c r="AN40" s="1000"/>
      <c r="AO40" s="1000"/>
      <c r="AP40" s="1000">
        <v>1142</v>
      </c>
      <c r="AQ40" s="1000"/>
      <c r="AR40" s="1000"/>
      <c r="AS40" s="1000"/>
      <c r="AT40" s="1000"/>
      <c r="AU40" s="1000">
        <v>943</v>
      </c>
      <c r="AV40" s="1000"/>
      <c r="AW40" s="1000"/>
      <c r="AX40" s="1000"/>
      <c r="AY40" s="1000"/>
      <c r="AZ40" s="1071" t="s">
        <v>555</v>
      </c>
      <c r="BA40" s="1071"/>
      <c r="BB40" s="1071"/>
      <c r="BC40" s="1071"/>
      <c r="BD40" s="1071"/>
      <c r="BE40" s="1061" t="s">
        <v>392</v>
      </c>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t="s">
        <v>397</v>
      </c>
      <c r="C41" s="1067"/>
      <c r="D41" s="1067"/>
      <c r="E41" s="1067"/>
      <c r="F41" s="1067"/>
      <c r="G41" s="1067"/>
      <c r="H41" s="1067"/>
      <c r="I41" s="1067"/>
      <c r="J41" s="1067"/>
      <c r="K41" s="1067"/>
      <c r="L41" s="1067"/>
      <c r="M41" s="1067"/>
      <c r="N41" s="1067"/>
      <c r="O41" s="1067"/>
      <c r="P41" s="1068"/>
      <c r="Q41" s="1072">
        <v>10</v>
      </c>
      <c r="R41" s="1073"/>
      <c r="S41" s="1073"/>
      <c r="T41" s="1073"/>
      <c r="U41" s="1073"/>
      <c r="V41" s="1073">
        <v>10</v>
      </c>
      <c r="W41" s="1073"/>
      <c r="X41" s="1073"/>
      <c r="Y41" s="1073"/>
      <c r="Z41" s="1073"/>
      <c r="AA41" s="1073" t="s">
        <v>548</v>
      </c>
      <c r="AB41" s="1073"/>
      <c r="AC41" s="1073"/>
      <c r="AD41" s="1073"/>
      <c r="AE41" s="1074"/>
      <c r="AF41" s="1048" t="s">
        <v>113</v>
      </c>
      <c r="AG41" s="1049"/>
      <c r="AH41" s="1049"/>
      <c r="AI41" s="1049"/>
      <c r="AJ41" s="1050"/>
      <c r="AK41" s="1009">
        <v>5</v>
      </c>
      <c r="AL41" s="1000"/>
      <c r="AM41" s="1000"/>
      <c r="AN41" s="1000"/>
      <c r="AO41" s="1000"/>
      <c r="AP41" s="1000" t="s">
        <v>548</v>
      </c>
      <c r="AQ41" s="1000"/>
      <c r="AR41" s="1000"/>
      <c r="AS41" s="1000"/>
      <c r="AT41" s="1000"/>
      <c r="AU41" s="1000" t="s">
        <v>548</v>
      </c>
      <c r="AV41" s="1000"/>
      <c r="AW41" s="1000"/>
      <c r="AX41" s="1000"/>
      <c r="AY41" s="1000"/>
      <c r="AZ41" s="1071" t="s">
        <v>548</v>
      </c>
      <c r="BA41" s="1071"/>
      <c r="BB41" s="1071"/>
      <c r="BC41" s="1071"/>
      <c r="BD41" s="1071"/>
      <c r="BE41" s="1061" t="s">
        <v>392</v>
      </c>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370</v>
      </c>
      <c r="B63" s="973" t="s">
        <v>399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6120</v>
      </c>
      <c r="AG63" s="988"/>
      <c r="AH63" s="988"/>
      <c r="AI63" s="988"/>
      <c r="AJ63" s="1059"/>
      <c r="AK63" s="1060"/>
      <c r="AL63" s="992"/>
      <c r="AM63" s="992"/>
      <c r="AN63" s="992"/>
      <c r="AO63" s="992"/>
      <c r="AP63" s="988">
        <v>24480</v>
      </c>
      <c r="AQ63" s="988"/>
      <c r="AR63" s="988"/>
      <c r="AS63" s="988"/>
      <c r="AT63" s="988"/>
      <c r="AU63" s="988">
        <v>15227</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400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401</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402</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550</v>
      </c>
      <c r="C68" s="1015"/>
      <c r="D68" s="1015"/>
      <c r="E68" s="1015"/>
      <c r="F68" s="1015"/>
      <c r="G68" s="1015"/>
      <c r="H68" s="1015"/>
      <c r="I68" s="1015"/>
      <c r="J68" s="1015"/>
      <c r="K68" s="1015"/>
      <c r="L68" s="1015"/>
      <c r="M68" s="1015"/>
      <c r="N68" s="1015"/>
      <c r="O68" s="1015"/>
      <c r="P68" s="1016"/>
      <c r="Q68" s="1017">
        <v>31</v>
      </c>
      <c r="R68" s="1011"/>
      <c r="S68" s="1011"/>
      <c r="T68" s="1011"/>
      <c r="U68" s="1011"/>
      <c r="V68" s="1011">
        <v>30</v>
      </c>
      <c r="W68" s="1011"/>
      <c r="X68" s="1011"/>
      <c r="Y68" s="1011"/>
      <c r="Z68" s="1011"/>
      <c r="AA68" s="1011">
        <v>1</v>
      </c>
      <c r="AB68" s="1011"/>
      <c r="AC68" s="1011"/>
      <c r="AD68" s="1011"/>
      <c r="AE68" s="1011"/>
      <c r="AF68" s="1011">
        <v>1</v>
      </c>
      <c r="AG68" s="1011"/>
      <c r="AH68" s="1011"/>
      <c r="AI68" s="1011"/>
      <c r="AJ68" s="1011"/>
      <c r="AK68" s="1011">
        <v>1</v>
      </c>
      <c r="AL68" s="1011"/>
      <c r="AM68" s="1011"/>
      <c r="AN68" s="1011"/>
      <c r="AO68" s="1011"/>
      <c r="AP68" s="1011" t="s">
        <v>569</v>
      </c>
      <c r="AQ68" s="1011"/>
      <c r="AR68" s="1011"/>
      <c r="AS68" s="1011"/>
      <c r="AT68" s="1011"/>
      <c r="AU68" s="1011"/>
      <c r="AV68" s="1011"/>
      <c r="AW68" s="1011"/>
      <c r="AX68" s="1011"/>
      <c r="AY68" s="1011"/>
      <c r="AZ68" s="1012" t="s">
        <v>570</v>
      </c>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551</v>
      </c>
      <c r="C69" s="1004"/>
      <c r="D69" s="1004"/>
      <c r="E69" s="1004"/>
      <c r="F69" s="1004"/>
      <c r="G69" s="1004"/>
      <c r="H69" s="1004"/>
      <c r="I69" s="1004"/>
      <c r="J69" s="1004"/>
      <c r="K69" s="1004"/>
      <c r="L69" s="1004"/>
      <c r="M69" s="1004"/>
      <c r="N69" s="1004"/>
      <c r="O69" s="1004"/>
      <c r="P69" s="1005"/>
      <c r="Q69" s="1006">
        <v>61</v>
      </c>
      <c r="R69" s="1000"/>
      <c r="S69" s="1000"/>
      <c r="T69" s="1000"/>
      <c r="U69" s="1000"/>
      <c r="V69" s="1000">
        <v>49</v>
      </c>
      <c r="W69" s="1000"/>
      <c r="X69" s="1000"/>
      <c r="Y69" s="1000"/>
      <c r="Z69" s="1000"/>
      <c r="AA69" s="1000">
        <v>12</v>
      </c>
      <c r="AB69" s="1000"/>
      <c r="AC69" s="1000"/>
      <c r="AD69" s="1000"/>
      <c r="AE69" s="1000"/>
      <c r="AF69" s="1000">
        <v>12</v>
      </c>
      <c r="AG69" s="1000"/>
      <c r="AH69" s="1000"/>
      <c r="AI69" s="1000"/>
      <c r="AJ69" s="1000"/>
      <c r="AK69" s="1000" t="s">
        <v>571</v>
      </c>
      <c r="AL69" s="1000"/>
      <c r="AM69" s="1000"/>
      <c r="AN69" s="1000"/>
      <c r="AO69" s="1000"/>
      <c r="AP69" s="1000" t="s">
        <v>569</v>
      </c>
      <c r="AQ69" s="1000"/>
      <c r="AR69" s="1000"/>
      <c r="AS69" s="1000"/>
      <c r="AT69" s="1000"/>
      <c r="AU69" s="1000"/>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552</v>
      </c>
      <c r="C70" s="1004"/>
      <c r="D70" s="1004"/>
      <c r="E70" s="1004"/>
      <c r="F70" s="1004"/>
      <c r="G70" s="1004"/>
      <c r="H70" s="1004"/>
      <c r="I70" s="1004"/>
      <c r="J70" s="1004"/>
      <c r="K70" s="1004"/>
      <c r="L70" s="1004"/>
      <c r="M70" s="1004"/>
      <c r="N70" s="1004"/>
      <c r="O70" s="1004"/>
      <c r="P70" s="1005"/>
      <c r="Q70" s="1006">
        <v>192</v>
      </c>
      <c r="R70" s="1000"/>
      <c r="S70" s="1000"/>
      <c r="T70" s="1000"/>
      <c r="U70" s="1000"/>
      <c r="V70" s="1000">
        <v>146</v>
      </c>
      <c r="W70" s="1000"/>
      <c r="X70" s="1000"/>
      <c r="Y70" s="1000"/>
      <c r="Z70" s="1000"/>
      <c r="AA70" s="1000">
        <v>46</v>
      </c>
      <c r="AB70" s="1000"/>
      <c r="AC70" s="1000"/>
      <c r="AD70" s="1000"/>
      <c r="AE70" s="1000"/>
      <c r="AF70" s="1000">
        <v>46</v>
      </c>
      <c r="AG70" s="1000"/>
      <c r="AH70" s="1000"/>
      <c r="AI70" s="1000"/>
      <c r="AJ70" s="1000"/>
      <c r="AK70" s="1000">
        <v>49</v>
      </c>
      <c r="AL70" s="1000"/>
      <c r="AM70" s="1000"/>
      <c r="AN70" s="1000"/>
      <c r="AO70" s="1000"/>
      <c r="AP70" s="1000" t="s">
        <v>571</v>
      </c>
      <c r="AQ70" s="1000"/>
      <c r="AR70" s="1000"/>
      <c r="AS70" s="1000"/>
      <c r="AT70" s="1000"/>
      <c r="AU70" s="1000"/>
      <c r="AV70" s="1000"/>
      <c r="AW70" s="1000"/>
      <c r="AX70" s="1000"/>
      <c r="AY70" s="1000"/>
      <c r="AZ70" s="1001" t="s">
        <v>572</v>
      </c>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553</v>
      </c>
      <c r="C71" s="1004"/>
      <c r="D71" s="1004"/>
      <c r="E71" s="1004"/>
      <c r="F71" s="1004"/>
      <c r="G71" s="1004"/>
      <c r="H71" s="1004"/>
      <c r="I71" s="1004"/>
      <c r="J71" s="1004"/>
      <c r="K71" s="1004"/>
      <c r="L71" s="1004"/>
      <c r="M71" s="1004"/>
      <c r="N71" s="1004"/>
      <c r="O71" s="1004"/>
      <c r="P71" s="1005"/>
      <c r="Q71" s="1006">
        <v>189459</v>
      </c>
      <c r="R71" s="1000"/>
      <c r="S71" s="1000"/>
      <c r="T71" s="1000"/>
      <c r="U71" s="1000"/>
      <c r="V71" s="1000">
        <v>178623</v>
      </c>
      <c r="W71" s="1000"/>
      <c r="X71" s="1000"/>
      <c r="Y71" s="1000"/>
      <c r="Z71" s="1000"/>
      <c r="AA71" s="1000">
        <v>10835</v>
      </c>
      <c r="AB71" s="1000"/>
      <c r="AC71" s="1000"/>
      <c r="AD71" s="1000"/>
      <c r="AE71" s="1000"/>
      <c r="AF71" s="1000">
        <v>10835</v>
      </c>
      <c r="AG71" s="1000"/>
      <c r="AH71" s="1000"/>
      <c r="AI71" s="1000"/>
      <c r="AJ71" s="1000"/>
      <c r="AK71" s="1000">
        <v>0</v>
      </c>
      <c r="AL71" s="1000"/>
      <c r="AM71" s="1000"/>
      <c r="AN71" s="1000"/>
      <c r="AO71" s="1000"/>
      <c r="AP71" s="1000" t="s">
        <v>569</v>
      </c>
      <c r="AQ71" s="1000"/>
      <c r="AR71" s="1000"/>
      <c r="AS71" s="1000"/>
      <c r="AT71" s="1000"/>
      <c r="AU71" s="1000"/>
      <c r="AV71" s="1000"/>
      <c r="AW71" s="1000"/>
      <c r="AX71" s="1000"/>
      <c r="AY71" s="1000"/>
      <c r="AZ71" s="1001" t="s">
        <v>573</v>
      </c>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370</v>
      </c>
      <c r="B88" s="973" t="s">
        <v>403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10894</v>
      </c>
      <c r="AG88" s="988"/>
      <c r="AH88" s="988"/>
      <c r="AI88" s="988"/>
      <c r="AJ88" s="988"/>
      <c r="AK88" s="992"/>
      <c r="AL88" s="992"/>
      <c r="AM88" s="992"/>
      <c r="AN88" s="992"/>
      <c r="AO88" s="992"/>
      <c r="AP88" s="988" t="s">
        <v>574</v>
      </c>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404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52</v>
      </c>
      <c r="CS102" s="980"/>
      <c r="CT102" s="980"/>
      <c r="CU102" s="980"/>
      <c r="CV102" s="981"/>
      <c r="CW102" s="979">
        <v>16</v>
      </c>
      <c r="CX102" s="980"/>
      <c r="CY102" s="980"/>
      <c r="CZ102" s="980"/>
      <c r="DA102" s="981"/>
      <c r="DB102" s="979">
        <v>312</v>
      </c>
      <c r="DC102" s="980"/>
      <c r="DD102" s="980"/>
      <c r="DE102" s="980"/>
      <c r="DF102" s="981"/>
      <c r="DG102" s="979">
        <v>433</v>
      </c>
      <c r="DH102" s="980"/>
      <c r="DI102" s="980"/>
      <c r="DJ102" s="980"/>
      <c r="DK102" s="981"/>
      <c r="DL102" s="979" t="s">
        <v>574</v>
      </c>
      <c r="DM102" s="980"/>
      <c r="DN102" s="980"/>
      <c r="DO102" s="980"/>
      <c r="DP102" s="981"/>
      <c r="DQ102" s="979">
        <v>246</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410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411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412</v>
      </c>
      <c r="AB109" s="923"/>
      <c r="AC109" s="923"/>
      <c r="AD109" s="923"/>
      <c r="AE109" s="924"/>
      <c r="AF109" s="925" t="s">
        <v>288</v>
      </c>
      <c r="AG109" s="923"/>
      <c r="AH109" s="923"/>
      <c r="AI109" s="923"/>
      <c r="AJ109" s="924"/>
      <c r="AK109" s="925" t="s">
        <v>287</v>
      </c>
      <c r="AL109" s="923"/>
      <c r="AM109" s="923"/>
      <c r="AN109" s="923"/>
      <c r="AO109" s="924"/>
      <c r="AP109" s="925" t="s">
        <v>413</v>
      </c>
      <c r="AQ109" s="923"/>
      <c r="AR109" s="923"/>
      <c r="AS109" s="923"/>
      <c r="AT109" s="954"/>
      <c r="AU109" s="922" t="s">
        <v>411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412</v>
      </c>
      <c r="BR109" s="923"/>
      <c r="BS109" s="923"/>
      <c r="BT109" s="923"/>
      <c r="BU109" s="924"/>
      <c r="BV109" s="925" t="s">
        <v>288</v>
      </c>
      <c r="BW109" s="923"/>
      <c r="BX109" s="923"/>
      <c r="BY109" s="923"/>
      <c r="BZ109" s="924"/>
      <c r="CA109" s="925" t="s">
        <v>287</v>
      </c>
      <c r="CB109" s="923"/>
      <c r="CC109" s="923"/>
      <c r="CD109" s="923"/>
      <c r="CE109" s="924"/>
      <c r="CF109" s="961" t="s">
        <v>413</v>
      </c>
      <c r="CG109" s="961"/>
      <c r="CH109" s="961"/>
      <c r="CI109" s="961"/>
      <c r="CJ109" s="961"/>
      <c r="CK109" s="925" t="s">
        <v>414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412</v>
      </c>
      <c r="DH109" s="923"/>
      <c r="DI109" s="923"/>
      <c r="DJ109" s="923"/>
      <c r="DK109" s="924"/>
      <c r="DL109" s="925" t="s">
        <v>288</v>
      </c>
      <c r="DM109" s="923"/>
      <c r="DN109" s="923"/>
      <c r="DO109" s="923"/>
      <c r="DP109" s="924"/>
      <c r="DQ109" s="925" t="s">
        <v>287</v>
      </c>
      <c r="DR109" s="923"/>
      <c r="DS109" s="923"/>
      <c r="DT109" s="923"/>
      <c r="DU109" s="924"/>
      <c r="DV109" s="925" t="s">
        <v>413</v>
      </c>
      <c r="DW109" s="923"/>
      <c r="DX109" s="923"/>
      <c r="DY109" s="923"/>
      <c r="DZ109" s="954"/>
    </row>
    <row r="110" spans="1:131" s="199" customFormat="1" ht="26.25" customHeight="1">
      <c r="A110" s="825" t="s">
        <v>415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5080715</v>
      </c>
      <c r="AB110" s="916"/>
      <c r="AC110" s="916"/>
      <c r="AD110" s="916"/>
      <c r="AE110" s="917"/>
      <c r="AF110" s="918">
        <v>5150218</v>
      </c>
      <c r="AG110" s="916"/>
      <c r="AH110" s="916"/>
      <c r="AI110" s="916"/>
      <c r="AJ110" s="917"/>
      <c r="AK110" s="918">
        <v>5161467</v>
      </c>
      <c r="AL110" s="916"/>
      <c r="AM110" s="916"/>
      <c r="AN110" s="916"/>
      <c r="AO110" s="917"/>
      <c r="AP110" s="919">
        <v>27.2</v>
      </c>
      <c r="AQ110" s="920"/>
      <c r="AR110" s="920"/>
      <c r="AS110" s="920"/>
      <c r="AT110" s="921"/>
      <c r="AU110" s="955" t="s">
        <v>62</v>
      </c>
      <c r="AV110" s="956"/>
      <c r="AW110" s="956"/>
      <c r="AX110" s="956"/>
      <c r="AY110" s="956"/>
      <c r="AZ110" s="881" t="s">
        <v>416</v>
      </c>
      <c r="BA110" s="826"/>
      <c r="BB110" s="826"/>
      <c r="BC110" s="826"/>
      <c r="BD110" s="826"/>
      <c r="BE110" s="826"/>
      <c r="BF110" s="826"/>
      <c r="BG110" s="826"/>
      <c r="BH110" s="826"/>
      <c r="BI110" s="826"/>
      <c r="BJ110" s="826"/>
      <c r="BK110" s="826"/>
      <c r="BL110" s="826"/>
      <c r="BM110" s="826"/>
      <c r="BN110" s="826"/>
      <c r="BO110" s="826"/>
      <c r="BP110" s="827"/>
      <c r="BQ110" s="882">
        <v>45096523</v>
      </c>
      <c r="BR110" s="863"/>
      <c r="BS110" s="863"/>
      <c r="BT110" s="863"/>
      <c r="BU110" s="863"/>
      <c r="BV110" s="863">
        <v>44776245</v>
      </c>
      <c r="BW110" s="863"/>
      <c r="BX110" s="863"/>
      <c r="BY110" s="863"/>
      <c r="BZ110" s="863"/>
      <c r="CA110" s="863">
        <v>43812038</v>
      </c>
      <c r="CB110" s="863"/>
      <c r="CC110" s="863"/>
      <c r="CD110" s="863"/>
      <c r="CE110" s="863"/>
      <c r="CF110" s="887">
        <v>231.2</v>
      </c>
      <c r="CG110" s="888"/>
      <c r="CH110" s="888"/>
      <c r="CI110" s="888"/>
      <c r="CJ110" s="888"/>
      <c r="CK110" s="951" t="s">
        <v>417</v>
      </c>
      <c r="CL110" s="837"/>
      <c r="CM110" s="912" t="s">
        <v>418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c r="A111" s="792" t="s">
        <v>419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420</v>
      </c>
      <c r="BA111" s="768"/>
      <c r="BB111" s="768"/>
      <c r="BC111" s="768"/>
      <c r="BD111" s="768"/>
      <c r="BE111" s="768"/>
      <c r="BF111" s="768"/>
      <c r="BG111" s="768"/>
      <c r="BH111" s="768"/>
      <c r="BI111" s="768"/>
      <c r="BJ111" s="768"/>
      <c r="BK111" s="768"/>
      <c r="BL111" s="768"/>
      <c r="BM111" s="768"/>
      <c r="BN111" s="768"/>
      <c r="BO111" s="768"/>
      <c r="BP111" s="769"/>
      <c r="BQ111" s="834">
        <v>400313</v>
      </c>
      <c r="BR111" s="835"/>
      <c r="BS111" s="835"/>
      <c r="BT111" s="835"/>
      <c r="BU111" s="835"/>
      <c r="BV111" s="835">
        <v>401942</v>
      </c>
      <c r="BW111" s="835"/>
      <c r="BX111" s="835"/>
      <c r="BY111" s="835"/>
      <c r="BZ111" s="835"/>
      <c r="CA111" s="835">
        <v>403413</v>
      </c>
      <c r="CB111" s="835"/>
      <c r="CC111" s="835"/>
      <c r="CD111" s="835"/>
      <c r="CE111" s="835"/>
      <c r="CF111" s="896">
        <v>2.1</v>
      </c>
      <c r="CG111" s="897"/>
      <c r="CH111" s="897"/>
      <c r="CI111" s="897"/>
      <c r="CJ111" s="897"/>
      <c r="CK111" s="952"/>
      <c r="CL111" s="839"/>
      <c r="CM111" s="842" t="s">
        <v>421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c r="A112" s="937" t="s">
        <v>422</v>
      </c>
      <c r="B112" s="938"/>
      <c r="C112" s="768" t="s">
        <v>423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v>55820</v>
      </c>
      <c r="AB112" s="798"/>
      <c r="AC112" s="798"/>
      <c r="AD112" s="798"/>
      <c r="AE112" s="799"/>
      <c r="AF112" s="800">
        <v>35820</v>
      </c>
      <c r="AG112" s="798"/>
      <c r="AH112" s="798"/>
      <c r="AI112" s="798"/>
      <c r="AJ112" s="799"/>
      <c r="AK112" s="800">
        <v>26667</v>
      </c>
      <c r="AL112" s="798"/>
      <c r="AM112" s="798"/>
      <c r="AN112" s="798"/>
      <c r="AO112" s="799"/>
      <c r="AP112" s="845">
        <v>0.1</v>
      </c>
      <c r="AQ112" s="846"/>
      <c r="AR112" s="846"/>
      <c r="AS112" s="846"/>
      <c r="AT112" s="847"/>
      <c r="AU112" s="957"/>
      <c r="AV112" s="958"/>
      <c r="AW112" s="958"/>
      <c r="AX112" s="958"/>
      <c r="AY112" s="958"/>
      <c r="AZ112" s="833" t="s">
        <v>424</v>
      </c>
      <c r="BA112" s="768"/>
      <c r="BB112" s="768"/>
      <c r="BC112" s="768"/>
      <c r="BD112" s="768"/>
      <c r="BE112" s="768"/>
      <c r="BF112" s="768"/>
      <c r="BG112" s="768"/>
      <c r="BH112" s="768"/>
      <c r="BI112" s="768"/>
      <c r="BJ112" s="768"/>
      <c r="BK112" s="768"/>
      <c r="BL112" s="768"/>
      <c r="BM112" s="768"/>
      <c r="BN112" s="768"/>
      <c r="BO112" s="768"/>
      <c r="BP112" s="769"/>
      <c r="BQ112" s="834">
        <v>15614759</v>
      </c>
      <c r="BR112" s="835"/>
      <c r="BS112" s="835"/>
      <c r="BT112" s="835"/>
      <c r="BU112" s="835"/>
      <c r="BV112" s="835">
        <v>15626306</v>
      </c>
      <c r="BW112" s="835"/>
      <c r="BX112" s="835"/>
      <c r="BY112" s="835"/>
      <c r="BZ112" s="835"/>
      <c r="CA112" s="835">
        <v>15227243</v>
      </c>
      <c r="CB112" s="835"/>
      <c r="CC112" s="835"/>
      <c r="CD112" s="835"/>
      <c r="CE112" s="835"/>
      <c r="CF112" s="896">
        <v>80.400000000000006</v>
      </c>
      <c r="CG112" s="897"/>
      <c r="CH112" s="897"/>
      <c r="CI112" s="897"/>
      <c r="CJ112" s="897"/>
      <c r="CK112" s="952"/>
      <c r="CL112" s="839"/>
      <c r="CM112" s="842" t="s">
        <v>425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c r="A113" s="939"/>
      <c r="B113" s="940"/>
      <c r="C113" s="768" t="s">
        <v>426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1276511</v>
      </c>
      <c r="AB113" s="944"/>
      <c r="AC113" s="944"/>
      <c r="AD113" s="944"/>
      <c r="AE113" s="945"/>
      <c r="AF113" s="946">
        <v>1438009</v>
      </c>
      <c r="AG113" s="944"/>
      <c r="AH113" s="944"/>
      <c r="AI113" s="944"/>
      <c r="AJ113" s="945"/>
      <c r="AK113" s="946">
        <v>1229890</v>
      </c>
      <c r="AL113" s="944"/>
      <c r="AM113" s="944"/>
      <c r="AN113" s="944"/>
      <c r="AO113" s="945"/>
      <c r="AP113" s="947">
        <v>6.5</v>
      </c>
      <c r="AQ113" s="948"/>
      <c r="AR113" s="948"/>
      <c r="AS113" s="948"/>
      <c r="AT113" s="949"/>
      <c r="AU113" s="957"/>
      <c r="AV113" s="958"/>
      <c r="AW113" s="958"/>
      <c r="AX113" s="958"/>
      <c r="AY113" s="958"/>
      <c r="AZ113" s="833" t="s">
        <v>427</v>
      </c>
      <c r="BA113" s="768"/>
      <c r="BB113" s="768"/>
      <c r="BC113" s="768"/>
      <c r="BD113" s="768"/>
      <c r="BE113" s="768"/>
      <c r="BF113" s="768"/>
      <c r="BG113" s="768"/>
      <c r="BH113" s="768"/>
      <c r="BI113" s="768"/>
      <c r="BJ113" s="768"/>
      <c r="BK113" s="768"/>
      <c r="BL113" s="768"/>
      <c r="BM113" s="768"/>
      <c r="BN113" s="768"/>
      <c r="BO113" s="768"/>
      <c r="BP113" s="769"/>
      <c r="BQ113" s="834" t="s">
        <v>113</v>
      </c>
      <c r="BR113" s="835"/>
      <c r="BS113" s="835"/>
      <c r="BT113" s="835"/>
      <c r="BU113" s="835"/>
      <c r="BV113" s="835" t="s">
        <v>113</v>
      </c>
      <c r="BW113" s="835"/>
      <c r="BX113" s="835"/>
      <c r="BY113" s="835"/>
      <c r="BZ113" s="835"/>
      <c r="CA113" s="835" t="s">
        <v>113</v>
      </c>
      <c r="CB113" s="835"/>
      <c r="CC113" s="835"/>
      <c r="CD113" s="835"/>
      <c r="CE113" s="835"/>
      <c r="CF113" s="896" t="s">
        <v>113</v>
      </c>
      <c r="CG113" s="897"/>
      <c r="CH113" s="897"/>
      <c r="CI113" s="897"/>
      <c r="CJ113" s="897"/>
      <c r="CK113" s="952"/>
      <c r="CL113" s="839"/>
      <c r="CM113" s="842" t="s">
        <v>428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c r="A114" s="939"/>
      <c r="B114" s="940"/>
      <c r="C114" s="768" t="s">
        <v>429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113</v>
      </c>
      <c r="AB114" s="798"/>
      <c r="AC114" s="798"/>
      <c r="AD114" s="798"/>
      <c r="AE114" s="799"/>
      <c r="AF114" s="800" t="s">
        <v>113</v>
      </c>
      <c r="AG114" s="798"/>
      <c r="AH114" s="798"/>
      <c r="AI114" s="798"/>
      <c r="AJ114" s="799"/>
      <c r="AK114" s="800" t="s">
        <v>113</v>
      </c>
      <c r="AL114" s="798"/>
      <c r="AM114" s="798"/>
      <c r="AN114" s="798"/>
      <c r="AO114" s="799"/>
      <c r="AP114" s="845" t="s">
        <v>113</v>
      </c>
      <c r="AQ114" s="846"/>
      <c r="AR114" s="846"/>
      <c r="AS114" s="846"/>
      <c r="AT114" s="847"/>
      <c r="AU114" s="957"/>
      <c r="AV114" s="958"/>
      <c r="AW114" s="958"/>
      <c r="AX114" s="958"/>
      <c r="AY114" s="958"/>
      <c r="AZ114" s="833" t="s">
        <v>430</v>
      </c>
      <c r="BA114" s="768"/>
      <c r="BB114" s="768"/>
      <c r="BC114" s="768"/>
      <c r="BD114" s="768"/>
      <c r="BE114" s="768"/>
      <c r="BF114" s="768"/>
      <c r="BG114" s="768"/>
      <c r="BH114" s="768"/>
      <c r="BI114" s="768"/>
      <c r="BJ114" s="768"/>
      <c r="BK114" s="768"/>
      <c r="BL114" s="768"/>
      <c r="BM114" s="768"/>
      <c r="BN114" s="768"/>
      <c r="BO114" s="768"/>
      <c r="BP114" s="769"/>
      <c r="BQ114" s="834">
        <v>6711165</v>
      </c>
      <c r="BR114" s="835"/>
      <c r="BS114" s="835"/>
      <c r="BT114" s="835"/>
      <c r="BU114" s="835"/>
      <c r="BV114" s="835">
        <v>6311187</v>
      </c>
      <c r="BW114" s="835"/>
      <c r="BX114" s="835"/>
      <c r="BY114" s="835"/>
      <c r="BZ114" s="835"/>
      <c r="CA114" s="835">
        <v>6299494</v>
      </c>
      <c r="CB114" s="835"/>
      <c r="CC114" s="835"/>
      <c r="CD114" s="835"/>
      <c r="CE114" s="835"/>
      <c r="CF114" s="896">
        <v>33.200000000000003</v>
      </c>
      <c r="CG114" s="897"/>
      <c r="CH114" s="897"/>
      <c r="CI114" s="897"/>
      <c r="CJ114" s="897"/>
      <c r="CK114" s="952"/>
      <c r="CL114" s="839"/>
      <c r="CM114" s="842" t="s">
        <v>431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c r="A115" s="939"/>
      <c r="B115" s="940"/>
      <c r="C115" s="768" t="s">
        <v>432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113</v>
      </c>
      <c r="AB115" s="944"/>
      <c r="AC115" s="944"/>
      <c r="AD115" s="944"/>
      <c r="AE115" s="945"/>
      <c r="AF115" s="946" t="s">
        <v>113</v>
      </c>
      <c r="AG115" s="944"/>
      <c r="AH115" s="944"/>
      <c r="AI115" s="944"/>
      <c r="AJ115" s="945"/>
      <c r="AK115" s="946" t="s">
        <v>113</v>
      </c>
      <c r="AL115" s="944"/>
      <c r="AM115" s="944"/>
      <c r="AN115" s="944"/>
      <c r="AO115" s="945"/>
      <c r="AP115" s="947" t="s">
        <v>113</v>
      </c>
      <c r="AQ115" s="948"/>
      <c r="AR115" s="948"/>
      <c r="AS115" s="948"/>
      <c r="AT115" s="949"/>
      <c r="AU115" s="957"/>
      <c r="AV115" s="958"/>
      <c r="AW115" s="958"/>
      <c r="AX115" s="958"/>
      <c r="AY115" s="958"/>
      <c r="AZ115" s="833" t="s">
        <v>433</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v>239974</v>
      </c>
      <c r="BW115" s="835"/>
      <c r="BX115" s="835"/>
      <c r="BY115" s="835"/>
      <c r="BZ115" s="835"/>
      <c r="CA115" s="835">
        <v>246217</v>
      </c>
      <c r="CB115" s="835"/>
      <c r="CC115" s="835"/>
      <c r="CD115" s="835"/>
      <c r="CE115" s="835"/>
      <c r="CF115" s="896">
        <v>1.3</v>
      </c>
      <c r="CG115" s="897"/>
      <c r="CH115" s="897"/>
      <c r="CI115" s="897"/>
      <c r="CJ115" s="897"/>
      <c r="CK115" s="952"/>
      <c r="CL115" s="839"/>
      <c r="CM115" s="833" t="s">
        <v>434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400313</v>
      </c>
      <c r="DH115" s="798"/>
      <c r="DI115" s="798"/>
      <c r="DJ115" s="798"/>
      <c r="DK115" s="799"/>
      <c r="DL115" s="800">
        <v>401942</v>
      </c>
      <c r="DM115" s="798"/>
      <c r="DN115" s="798"/>
      <c r="DO115" s="798"/>
      <c r="DP115" s="799"/>
      <c r="DQ115" s="800">
        <v>403413</v>
      </c>
      <c r="DR115" s="798"/>
      <c r="DS115" s="798"/>
      <c r="DT115" s="798"/>
      <c r="DU115" s="799"/>
      <c r="DV115" s="845">
        <v>2.1</v>
      </c>
      <c r="DW115" s="846"/>
      <c r="DX115" s="846"/>
      <c r="DY115" s="846"/>
      <c r="DZ115" s="847"/>
    </row>
    <row r="116" spans="1:130" s="199" customFormat="1" ht="26.25" customHeight="1">
      <c r="A116" s="941"/>
      <c r="B116" s="942"/>
      <c r="C116" s="901" t="s">
        <v>435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436</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437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438</v>
      </c>
      <c r="Z117" s="924"/>
      <c r="AA117" s="929">
        <v>6413046</v>
      </c>
      <c r="AB117" s="930"/>
      <c r="AC117" s="930"/>
      <c r="AD117" s="930"/>
      <c r="AE117" s="931"/>
      <c r="AF117" s="932">
        <v>6624047</v>
      </c>
      <c r="AG117" s="930"/>
      <c r="AH117" s="930"/>
      <c r="AI117" s="930"/>
      <c r="AJ117" s="931"/>
      <c r="AK117" s="932">
        <v>6418024</v>
      </c>
      <c r="AL117" s="930"/>
      <c r="AM117" s="930"/>
      <c r="AN117" s="930"/>
      <c r="AO117" s="931"/>
      <c r="AP117" s="933"/>
      <c r="AQ117" s="934"/>
      <c r="AR117" s="934"/>
      <c r="AS117" s="934"/>
      <c r="AT117" s="935"/>
      <c r="AU117" s="957"/>
      <c r="AV117" s="958"/>
      <c r="AW117" s="958"/>
      <c r="AX117" s="958"/>
      <c r="AY117" s="958"/>
      <c r="AZ117" s="884" t="s">
        <v>439</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440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c r="A118" s="922" t="s">
        <v>414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412</v>
      </c>
      <c r="AB118" s="923"/>
      <c r="AC118" s="923"/>
      <c r="AD118" s="923"/>
      <c r="AE118" s="924"/>
      <c r="AF118" s="925" t="s">
        <v>288</v>
      </c>
      <c r="AG118" s="923"/>
      <c r="AH118" s="923"/>
      <c r="AI118" s="923"/>
      <c r="AJ118" s="924"/>
      <c r="AK118" s="925" t="s">
        <v>287</v>
      </c>
      <c r="AL118" s="923"/>
      <c r="AM118" s="923"/>
      <c r="AN118" s="923"/>
      <c r="AO118" s="924"/>
      <c r="AP118" s="926" t="s">
        <v>413</v>
      </c>
      <c r="AQ118" s="927"/>
      <c r="AR118" s="927"/>
      <c r="AS118" s="927"/>
      <c r="AT118" s="928"/>
      <c r="AU118" s="957"/>
      <c r="AV118" s="958"/>
      <c r="AW118" s="958"/>
      <c r="AX118" s="958"/>
      <c r="AY118" s="958"/>
      <c r="AZ118" s="900" t="s">
        <v>441</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442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c r="A119" s="836" t="s">
        <v>417</v>
      </c>
      <c r="B119" s="837"/>
      <c r="C119" s="912" t="s">
        <v>418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443</v>
      </c>
      <c r="BP119" s="899"/>
      <c r="BQ119" s="903">
        <v>67822760</v>
      </c>
      <c r="BR119" s="866"/>
      <c r="BS119" s="866"/>
      <c r="BT119" s="866"/>
      <c r="BU119" s="866"/>
      <c r="BV119" s="866">
        <v>67355654</v>
      </c>
      <c r="BW119" s="866"/>
      <c r="BX119" s="866"/>
      <c r="BY119" s="866"/>
      <c r="BZ119" s="866"/>
      <c r="CA119" s="866">
        <v>65988405</v>
      </c>
      <c r="CB119" s="866"/>
      <c r="CC119" s="866"/>
      <c r="CD119" s="866"/>
      <c r="CE119" s="866"/>
      <c r="CF119" s="764"/>
      <c r="CG119" s="765"/>
      <c r="CH119" s="765"/>
      <c r="CI119" s="765"/>
      <c r="CJ119" s="855"/>
      <c r="CK119" s="953"/>
      <c r="CL119" s="841"/>
      <c r="CM119" s="859" t="s">
        <v>444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c r="A120" s="838"/>
      <c r="B120" s="839"/>
      <c r="C120" s="842" t="s">
        <v>421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445</v>
      </c>
      <c r="AV120" s="905"/>
      <c r="AW120" s="905"/>
      <c r="AX120" s="905"/>
      <c r="AY120" s="906"/>
      <c r="AZ120" s="881" t="s">
        <v>446</v>
      </c>
      <c r="BA120" s="826"/>
      <c r="BB120" s="826"/>
      <c r="BC120" s="826"/>
      <c r="BD120" s="826"/>
      <c r="BE120" s="826"/>
      <c r="BF120" s="826"/>
      <c r="BG120" s="826"/>
      <c r="BH120" s="826"/>
      <c r="BI120" s="826"/>
      <c r="BJ120" s="826"/>
      <c r="BK120" s="826"/>
      <c r="BL120" s="826"/>
      <c r="BM120" s="826"/>
      <c r="BN120" s="826"/>
      <c r="BO120" s="826"/>
      <c r="BP120" s="827"/>
      <c r="BQ120" s="882">
        <v>10778399</v>
      </c>
      <c r="BR120" s="863"/>
      <c r="BS120" s="863"/>
      <c r="BT120" s="863"/>
      <c r="BU120" s="863"/>
      <c r="BV120" s="863">
        <v>9943194</v>
      </c>
      <c r="BW120" s="863"/>
      <c r="BX120" s="863"/>
      <c r="BY120" s="863"/>
      <c r="BZ120" s="863"/>
      <c r="CA120" s="863">
        <v>9826310</v>
      </c>
      <c r="CB120" s="863"/>
      <c r="CC120" s="863"/>
      <c r="CD120" s="863"/>
      <c r="CE120" s="863"/>
      <c r="CF120" s="887">
        <v>51.9</v>
      </c>
      <c r="CG120" s="888"/>
      <c r="CH120" s="888"/>
      <c r="CI120" s="888"/>
      <c r="CJ120" s="888"/>
      <c r="CK120" s="889" t="s">
        <v>447</v>
      </c>
      <c r="CL120" s="873"/>
      <c r="CM120" s="873"/>
      <c r="CN120" s="873"/>
      <c r="CO120" s="874"/>
      <c r="CP120" s="893" t="s">
        <v>391</v>
      </c>
      <c r="CQ120" s="894"/>
      <c r="CR120" s="894"/>
      <c r="CS120" s="894"/>
      <c r="CT120" s="894"/>
      <c r="CU120" s="894"/>
      <c r="CV120" s="894"/>
      <c r="CW120" s="894"/>
      <c r="CX120" s="894"/>
      <c r="CY120" s="894"/>
      <c r="CZ120" s="894"/>
      <c r="DA120" s="894"/>
      <c r="DB120" s="894"/>
      <c r="DC120" s="894"/>
      <c r="DD120" s="894"/>
      <c r="DE120" s="894"/>
      <c r="DF120" s="895"/>
      <c r="DG120" s="882">
        <v>10149350</v>
      </c>
      <c r="DH120" s="863"/>
      <c r="DI120" s="863"/>
      <c r="DJ120" s="863"/>
      <c r="DK120" s="863"/>
      <c r="DL120" s="863">
        <v>10234422</v>
      </c>
      <c r="DM120" s="863"/>
      <c r="DN120" s="863"/>
      <c r="DO120" s="863"/>
      <c r="DP120" s="863"/>
      <c r="DQ120" s="863">
        <v>10031961</v>
      </c>
      <c r="DR120" s="863"/>
      <c r="DS120" s="863"/>
      <c r="DT120" s="863"/>
      <c r="DU120" s="863"/>
      <c r="DV120" s="864">
        <v>52.9</v>
      </c>
      <c r="DW120" s="864"/>
      <c r="DX120" s="864"/>
      <c r="DY120" s="864"/>
      <c r="DZ120" s="865"/>
    </row>
    <row r="121" spans="1:130" s="199" customFormat="1" ht="26.25" customHeight="1">
      <c r="A121" s="838"/>
      <c r="B121" s="839"/>
      <c r="C121" s="884" t="s">
        <v>448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449</v>
      </c>
      <c r="BA121" s="768"/>
      <c r="BB121" s="768"/>
      <c r="BC121" s="768"/>
      <c r="BD121" s="768"/>
      <c r="BE121" s="768"/>
      <c r="BF121" s="768"/>
      <c r="BG121" s="768"/>
      <c r="BH121" s="768"/>
      <c r="BI121" s="768"/>
      <c r="BJ121" s="768"/>
      <c r="BK121" s="768"/>
      <c r="BL121" s="768"/>
      <c r="BM121" s="768"/>
      <c r="BN121" s="768"/>
      <c r="BO121" s="768"/>
      <c r="BP121" s="769"/>
      <c r="BQ121" s="834">
        <v>5925151</v>
      </c>
      <c r="BR121" s="835"/>
      <c r="BS121" s="835"/>
      <c r="BT121" s="835"/>
      <c r="BU121" s="835"/>
      <c r="BV121" s="835">
        <v>6346301</v>
      </c>
      <c r="BW121" s="835"/>
      <c r="BX121" s="835"/>
      <c r="BY121" s="835"/>
      <c r="BZ121" s="835"/>
      <c r="CA121" s="835">
        <v>6167161</v>
      </c>
      <c r="CB121" s="835"/>
      <c r="CC121" s="835"/>
      <c r="CD121" s="835"/>
      <c r="CE121" s="835"/>
      <c r="CF121" s="896">
        <v>32.5</v>
      </c>
      <c r="CG121" s="897"/>
      <c r="CH121" s="897"/>
      <c r="CI121" s="897"/>
      <c r="CJ121" s="897"/>
      <c r="CK121" s="890"/>
      <c r="CL121" s="876"/>
      <c r="CM121" s="876"/>
      <c r="CN121" s="876"/>
      <c r="CO121" s="877"/>
      <c r="CP121" s="856" t="s">
        <v>394</v>
      </c>
      <c r="CQ121" s="857"/>
      <c r="CR121" s="857"/>
      <c r="CS121" s="857"/>
      <c r="CT121" s="857"/>
      <c r="CU121" s="857"/>
      <c r="CV121" s="857"/>
      <c r="CW121" s="857"/>
      <c r="CX121" s="857"/>
      <c r="CY121" s="857"/>
      <c r="CZ121" s="857"/>
      <c r="DA121" s="857"/>
      <c r="DB121" s="857"/>
      <c r="DC121" s="857"/>
      <c r="DD121" s="857"/>
      <c r="DE121" s="857"/>
      <c r="DF121" s="858"/>
      <c r="DG121" s="834">
        <v>2194906</v>
      </c>
      <c r="DH121" s="835"/>
      <c r="DI121" s="835"/>
      <c r="DJ121" s="835"/>
      <c r="DK121" s="835"/>
      <c r="DL121" s="835">
        <v>2013536</v>
      </c>
      <c r="DM121" s="835"/>
      <c r="DN121" s="835"/>
      <c r="DO121" s="835"/>
      <c r="DP121" s="835"/>
      <c r="DQ121" s="835">
        <v>1828721</v>
      </c>
      <c r="DR121" s="835"/>
      <c r="DS121" s="835"/>
      <c r="DT121" s="835"/>
      <c r="DU121" s="835"/>
      <c r="DV121" s="812">
        <v>9.6999999999999993</v>
      </c>
      <c r="DW121" s="812"/>
      <c r="DX121" s="812"/>
      <c r="DY121" s="812"/>
      <c r="DZ121" s="813"/>
    </row>
    <row r="122" spans="1:130" s="199" customFormat="1" ht="26.25" customHeight="1">
      <c r="A122" s="838"/>
      <c r="B122" s="839"/>
      <c r="C122" s="842" t="s">
        <v>431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450</v>
      </c>
      <c r="BA122" s="901"/>
      <c r="BB122" s="901"/>
      <c r="BC122" s="901"/>
      <c r="BD122" s="901"/>
      <c r="BE122" s="901"/>
      <c r="BF122" s="901"/>
      <c r="BG122" s="901"/>
      <c r="BH122" s="901"/>
      <c r="BI122" s="901"/>
      <c r="BJ122" s="901"/>
      <c r="BK122" s="901"/>
      <c r="BL122" s="901"/>
      <c r="BM122" s="901"/>
      <c r="BN122" s="901"/>
      <c r="BO122" s="901"/>
      <c r="BP122" s="902"/>
      <c r="BQ122" s="903">
        <v>44723503</v>
      </c>
      <c r="BR122" s="866"/>
      <c r="BS122" s="866"/>
      <c r="BT122" s="866"/>
      <c r="BU122" s="866"/>
      <c r="BV122" s="866">
        <v>44870949</v>
      </c>
      <c r="BW122" s="866"/>
      <c r="BX122" s="866"/>
      <c r="BY122" s="866"/>
      <c r="BZ122" s="866"/>
      <c r="CA122" s="866">
        <v>44072057</v>
      </c>
      <c r="CB122" s="866"/>
      <c r="CC122" s="866"/>
      <c r="CD122" s="866"/>
      <c r="CE122" s="866"/>
      <c r="CF122" s="867">
        <v>232.6</v>
      </c>
      <c r="CG122" s="868"/>
      <c r="CH122" s="868"/>
      <c r="CI122" s="868"/>
      <c r="CJ122" s="868"/>
      <c r="CK122" s="890"/>
      <c r="CL122" s="876"/>
      <c r="CM122" s="876"/>
      <c r="CN122" s="876"/>
      <c r="CO122" s="877"/>
      <c r="CP122" s="856" t="s">
        <v>390</v>
      </c>
      <c r="CQ122" s="857"/>
      <c r="CR122" s="857"/>
      <c r="CS122" s="857"/>
      <c r="CT122" s="857"/>
      <c r="CU122" s="857"/>
      <c r="CV122" s="857"/>
      <c r="CW122" s="857"/>
      <c r="CX122" s="857"/>
      <c r="CY122" s="857"/>
      <c r="CZ122" s="857"/>
      <c r="DA122" s="857"/>
      <c r="DB122" s="857"/>
      <c r="DC122" s="857"/>
      <c r="DD122" s="857"/>
      <c r="DE122" s="857"/>
      <c r="DF122" s="858"/>
      <c r="DG122" s="834">
        <v>1342224</v>
      </c>
      <c r="DH122" s="835"/>
      <c r="DI122" s="835"/>
      <c r="DJ122" s="835"/>
      <c r="DK122" s="835"/>
      <c r="DL122" s="835">
        <v>1618437</v>
      </c>
      <c r="DM122" s="835"/>
      <c r="DN122" s="835"/>
      <c r="DO122" s="835"/>
      <c r="DP122" s="835"/>
      <c r="DQ122" s="835">
        <v>1675541</v>
      </c>
      <c r="DR122" s="835"/>
      <c r="DS122" s="835"/>
      <c r="DT122" s="835"/>
      <c r="DU122" s="835"/>
      <c r="DV122" s="812">
        <v>8.8000000000000007</v>
      </c>
      <c r="DW122" s="812"/>
      <c r="DX122" s="812"/>
      <c r="DY122" s="812"/>
      <c r="DZ122" s="813"/>
    </row>
    <row r="123" spans="1:130" s="199" customFormat="1" ht="26.25" customHeight="1">
      <c r="A123" s="838"/>
      <c r="B123" s="839"/>
      <c r="C123" s="842" t="s">
        <v>437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451</v>
      </c>
      <c r="BP123" s="899"/>
      <c r="BQ123" s="853">
        <v>61427053</v>
      </c>
      <c r="BR123" s="854"/>
      <c r="BS123" s="854"/>
      <c r="BT123" s="854"/>
      <c r="BU123" s="854"/>
      <c r="BV123" s="854">
        <v>61160444</v>
      </c>
      <c r="BW123" s="854"/>
      <c r="BX123" s="854"/>
      <c r="BY123" s="854"/>
      <c r="BZ123" s="854"/>
      <c r="CA123" s="854">
        <v>60065528</v>
      </c>
      <c r="CB123" s="854"/>
      <c r="CC123" s="854"/>
      <c r="CD123" s="854"/>
      <c r="CE123" s="854"/>
      <c r="CF123" s="764"/>
      <c r="CG123" s="765"/>
      <c r="CH123" s="765"/>
      <c r="CI123" s="765"/>
      <c r="CJ123" s="855"/>
      <c r="CK123" s="890"/>
      <c r="CL123" s="876"/>
      <c r="CM123" s="876"/>
      <c r="CN123" s="876"/>
      <c r="CO123" s="877"/>
      <c r="CP123" s="856" t="s">
        <v>396</v>
      </c>
      <c r="CQ123" s="857"/>
      <c r="CR123" s="857"/>
      <c r="CS123" s="857"/>
      <c r="CT123" s="857"/>
      <c r="CU123" s="857"/>
      <c r="CV123" s="857"/>
      <c r="CW123" s="857"/>
      <c r="CX123" s="857"/>
      <c r="CY123" s="857"/>
      <c r="CZ123" s="857"/>
      <c r="DA123" s="857"/>
      <c r="DB123" s="857"/>
      <c r="DC123" s="857"/>
      <c r="DD123" s="857"/>
      <c r="DE123" s="857"/>
      <c r="DF123" s="858"/>
      <c r="DG123" s="797">
        <v>806386</v>
      </c>
      <c r="DH123" s="798"/>
      <c r="DI123" s="798"/>
      <c r="DJ123" s="798"/>
      <c r="DK123" s="799"/>
      <c r="DL123" s="800">
        <v>854128</v>
      </c>
      <c r="DM123" s="798"/>
      <c r="DN123" s="798"/>
      <c r="DO123" s="798"/>
      <c r="DP123" s="799"/>
      <c r="DQ123" s="800">
        <v>943180</v>
      </c>
      <c r="DR123" s="798"/>
      <c r="DS123" s="798"/>
      <c r="DT123" s="798"/>
      <c r="DU123" s="799"/>
      <c r="DV123" s="845">
        <v>5</v>
      </c>
      <c r="DW123" s="846"/>
      <c r="DX123" s="846"/>
      <c r="DY123" s="846"/>
      <c r="DZ123" s="847"/>
    </row>
    <row r="124" spans="1:130" s="199" customFormat="1" ht="26.25" customHeight="1" thickBot="1">
      <c r="A124" s="838"/>
      <c r="B124" s="839"/>
      <c r="C124" s="842" t="s">
        <v>440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452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33.299999999999997</v>
      </c>
      <c r="BR124" s="852"/>
      <c r="BS124" s="852"/>
      <c r="BT124" s="852"/>
      <c r="BU124" s="852"/>
      <c r="BV124" s="852">
        <v>32.200000000000003</v>
      </c>
      <c r="BW124" s="852"/>
      <c r="BX124" s="852"/>
      <c r="BY124" s="852"/>
      <c r="BZ124" s="852"/>
      <c r="CA124" s="852">
        <v>31.2</v>
      </c>
      <c r="CB124" s="852"/>
      <c r="CC124" s="852"/>
      <c r="CD124" s="852"/>
      <c r="CE124" s="852"/>
      <c r="CF124" s="742"/>
      <c r="CG124" s="743"/>
      <c r="CH124" s="743"/>
      <c r="CI124" s="743"/>
      <c r="CJ124" s="883"/>
      <c r="CK124" s="891"/>
      <c r="CL124" s="891"/>
      <c r="CM124" s="891"/>
      <c r="CN124" s="891"/>
      <c r="CO124" s="892"/>
      <c r="CP124" s="856" t="s">
        <v>453</v>
      </c>
      <c r="CQ124" s="857"/>
      <c r="CR124" s="857"/>
      <c r="CS124" s="857"/>
      <c r="CT124" s="857"/>
      <c r="CU124" s="857"/>
      <c r="CV124" s="857"/>
      <c r="CW124" s="857"/>
      <c r="CX124" s="857"/>
      <c r="CY124" s="857"/>
      <c r="CZ124" s="857"/>
      <c r="DA124" s="857"/>
      <c r="DB124" s="857"/>
      <c r="DC124" s="857"/>
      <c r="DD124" s="857"/>
      <c r="DE124" s="857"/>
      <c r="DF124" s="858"/>
      <c r="DG124" s="780">
        <v>1121893</v>
      </c>
      <c r="DH124" s="781"/>
      <c r="DI124" s="781"/>
      <c r="DJ124" s="781"/>
      <c r="DK124" s="782"/>
      <c r="DL124" s="783">
        <v>905783</v>
      </c>
      <c r="DM124" s="781"/>
      <c r="DN124" s="781"/>
      <c r="DO124" s="781"/>
      <c r="DP124" s="782"/>
      <c r="DQ124" s="783">
        <v>747840</v>
      </c>
      <c r="DR124" s="781"/>
      <c r="DS124" s="781"/>
      <c r="DT124" s="781"/>
      <c r="DU124" s="782"/>
      <c r="DV124" s="869">
        <v>3.9</v>
      </c>
      <c r="DW124" s="870"/>
      <c r="DX124" s="870"/>
      <c r="DY124" s="870"/>
      <c r="DZ124" s="871"/>
    </row>
    <row r="125" spans="1:130" s="199" customFormat="1" ht="26.25" customHeight="1">
      <c r="A125" s="838"/>
      <c r="B125" s="839"/>
      <c r="C125" s="842" t="s">
        <v>442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454</v>
      </c>
      <c r="CL125" s="873"/>
      <c r="CM125" s="873"/>
      <c r="CN125" s="873"/>
      <c r="CO125" s="874"/>
      <c r="CP125" s="881" t="s">
        <v>455</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c r="A126" s="838"/>
      <c r="B126" s="839"/>
      <c r="C126" s="842" t="s">
        <v>444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456</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v>239974</v>
      </c>
      <c r="DM126" s="835"/>
      <c r="DN126" s="835"/>
      <c r="DO126" s="835"/>
      <c r="DP126" s="835"/>
      <c r="DQ126" s="835">
        <v>246217</v>
      </c>
      <c r="DR126" s="835"/>
      <c r="DS126" s="835"/>
      <c r="DT126" s="835"/>
      <c r="DU126" s="835"/>
      <c r="DV126" s="812">
        <v>1.3</v>
      </c>
      <c r="DW126" s="812"/>
      <c r="DX126" s="812"/>
      <c r="DY126" s="812"/>
      <c r="DZ126" s="813"/>
    </row>
    <row r="127" spans="1:130" s="199" customFormat="1" ht="26.25" customHeight="1">
      <c r="A127" s="840"/>
      <c r="B127" s="841"/>
      <c r="C127" s="859" t="s">
        <v>457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458</v>
      </c>
      <c r="AY127" s="830"/>
      <c r="AZ127" s="830"/>
      <c r="BA127" s="830"/>
      <c r="BB127" s="830"/>
      <c r="BC127" s="830"/>
      <c r="BD127" s="830"/>
      <c r="BE127" s="831"/>
      <c r="BF127" s="829" t="s">
        <v>459</v>
      </c>
      <c r="BG127" s="830"/>
      <c r="BH127" s="830"/>
      <c r="BI127" s="830"/>
      <c r="BJ127" s="830"/>
      <c r="BK127" s="830"/>
      <c r="BL127" s="831"/>
      <c r="BM127" s="829" t="s">
        <v>460</v>
      </c>
      <c r="BN127" s="830"/>
      <c r="BO127" s="830"/>
      <c r="BP127" s="830"/>
      <c r="BQ127" s="830"/>
      <c r="BR127" s="830"/>
      <c r="BS127" s="831"/>
      <c r="BT127" s="829" t="s">
        <v>461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462</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c r="A128" s="814" t="s">
        <v>463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464</v>
      </c>
      <c r="X128" s="816"/>
      <c r="Y128" s="816"/>
      <c r="Z128" s="817"/>
      <c r="AA128" s="818">
        <v>639811</v>
      </c>
      <c r="AB128" s="819"/>
      <c r="AC128" s="819"/>
      <c r="AD128" s="819"/>
      <c r="AE128" s="820"/>
      <c r="AF128" s="821">
        <v>616091</v>
      </c>
      <c r="AG128" s="819"/>
      <c r="AH128" s="819"/>
      <c r="AI128" s="819"/>
      <c r="AJ128" s="820"/>
      <c r="AK128" s="821">
        <v>617280</v>
      </c>
      <c r="AL128" s="819"/>
      <c r="AM128" s="819"/>
      <c r="AN128" s="819"/>
      <c r="AO128" s="820"/>
      <c r="AP128" s="822"/>
      <c r="AQ128" s="823"/>
      <c r="AR128" s="823"/>
      <c r="AS128" s="823"/>
      <c r="AT128" s="824"/>
      <c r="AU128" s="235"/>
      <c r="AV128" s="235"/>
      <c r="AW128" s="235"/>
      <c r="AX128" s="825" t="s">
        <v>465</v>
      </c>
      <c r="AY128" s="826"/>
      <c r="AZ128" s="826"/>
      <c r="BA128" s="826"/>
      <c r="BB128" s="826"/>
      <c r="BC128" s="826"/>
      <c r="BD128" s="826"/>
      <c r="BE128" s="827"/>
      <c r="BF128" s="804" t="s">
        <v>113</v>
      </c>
      <c r="BG128" s="805"/>
      <c r="BH128" s="805"/>
      <c r="BI128" s="805"/>
      <c r="BJ128" s="805"/>
      <c r="BK128" s="805"/>
      <c r="BL128" s="828"/>
      <c r="BM128" s="804">
        <v>12.17</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466</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467</v>
      </c>
      <c r="X129" s="795"/>
      <c r="Y129" s="795"/>
      <c r="Z129" s="796"/>
      <c r="AA129" s="797">
        <v>24007666</v>
      </c>
      <c r="AB129" s="798"/>
      <c r="AC129" s="798"/>
      <c r="AD129" s="798"/>
      <c r="AE129" s="799"/>
      <c r="AF129" s="800">
        <v>24214325</v>
      </c>
      <c r="AG129" s="798"/>
      <c r="AH129" s="798"/>
      <c r="AI129" s="798"/>
      <c r="AJ129" s="799"/>
      <c r="AK129" s="800">
        <v>23727081</v>
      </c>
      <c r="AL129" s="798"/>
      <c r="AM129" s="798"/>
      <c r="AN129" s="798"/>
      <c r="AO129" s="799"/>
      <c r="AP129" s="801"/>
      <c r="AQ129" s="802"/>
      <c r="AR129" s="802"/>
      <c r="AS129" s="802"/>
      <c r="AT129" s="803"/>
      <c r="AU129" s="237"/>
      <c r="AV129" s="237"/>
      <c r="AW129" s="237"/>
      <c r="AX129" s="767" t="s">
        <v>468</v>
      </c>
      <c r="AY129" s="768"/>
      <c r="AZ129" s="768"/>
      <c r="BA129" s="768"/>
      <c r="BB129" s="768"/>
      <c r="BC129" s="768"/>
      <c r="BD129" s="768"/>
      <c r="BE129" s="769"/>
      <c r="BF129" s="787" t="s">
        <v>469</v>
      </c>
      <c r="BG129" s="788"/>
      <c r="BH129" s="788"/>
      <c r="BI129" s="788"/>
      <c r="BJ129" s="788"/>
      <c r="BK129" s="788"/>
      <c r="BL129" s="789"/>
      <c r="BM129" s="787">
        <v>17.170000000000002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470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471</v>
      </c>
      <c r="X130" s="795"/>
      <c r="Y130" s="795"/>
      <c r="Z130" s="796"/>
      <c r="AA130" s="797">
        <v>4844436</v>
      </c>
      <c r="AB130" s="798"/>
      <c r="AC130" s="798"/>
      <c r="AD130" s="798"/>
      <c r="AE130" s="799"/>
      <c r="AF130" s="800">
        <v>4984456</v>
      </c>
      <c r="AG130" s="798"/>
      <c r="AH130" s="798"/>
      <c r="AI130" s="798"/>
      <c r="AJ130" s="799"/>
      <c r="AK130" s="800">
        <v>4778159</v>
      </c>
      <c r="AL130" s="798"/>
      <c r="AM130" s="798"/>
      <c r="AN130" s="798"/>
      <c r="AO130" s="799"/>
      <c r="AP130" s="801"/>
      <c r="AQ130" s="802"/>
      <c r="AR130" s="802"/>
      <c r="AS130" s="802"/>
      <c r="AT130" s="803"/>
      <c r="AU130" s="237"/>
      <c r="AV130" s="237"/>
      <c r="AW130" s="237"/>
      <c r="AX130" s="767" t="s">
        <v>472</v>
      </c>
      <c r="AY130" s="768"/>
      <c r="AZ130" s="768"/>
      <c r="BA130" s="768"/>
      <c r="BB130" s="768"/>
      <c r="BC130" s="768"/>
      <c r="BD130" s="768"/>
      <c r="BE130" s="769"/>
      <c r="BF130" s="770">
        <v>5.0999999999999996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473</v>
      </c>
      <c r="X131" s="778"/>
      <c r="Y131" s="778"/>
      <c r="Z131" s="779"/>
      <c r="AA131" s="780">
        <v>19163230</v>
      </c>
      <c r="AB131" s="781"/>
      <c r="AC131" s="781"/>
      <c r="AD131" s="781"/>
      <c r="AE131" s="782"/>
      <c r="AF131" s="783">
        <v>19229869</v>
      </c>
      <c r="AG131" s="781"/>
      <c r="AH131" s="781"/>
      <c r="AI131" s="781"/>
      <c r="AJ131" s="782"/>
      <c r="AK131" s="783">
        <v>18948922</v>
      </c>
      <c r="AL131" s="781"/>
      <c r="AM131" s="781"/>
      <c r="AN131" s="781"/>
      <c r="AO131" s="782"/>
      <c r="AP131" s="784"/>
      <c r="AQ131" s="785"/>
      <c r="AR131" s="785"/>
      <c r="AS131" s="785"/>
      <c r="AT131" s="786"/>
      <c r="AU131" s="237"/>
      <c r="AV131" s="237"/>
      <c r="AW131" s="237"/>
      <c r="AX131" s="745" t="s">
        <v>474</v>
      </c>
      <c r="AY131" s="746"/>
      <c r="AZ131" s="746"/>
      <c r="BA131" s="746"/>
      <c r="BB131" s="746"/>
      <c r="BC131" s="746"/>
      <c r="BD131" s="746"/>
      <c r="BE131" s="747"/>
      <c r="BF131" s="748">
        <v>31.2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475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476</v>
      </c>
      <c r="W132" s="758"/>
      <c r="X132" s="758"/>
      <c r="Y132" s="758"/>
      <c r="Z132" s="759"/>
      <c r="AA132" s="760">
        <v>4.8467768739999997</v>
      </c>
      <c r="AB132" s="761"/>
      <c r="AC132" s="761"/>
      <c r="AD132" s="761"/>
      <c r="AE132" s="762"/>
      <c r="AF132" s="763">
        <v>5.3224491540000001</v>
      </c>
      <c r="AG132" s="761"/>
      <c r="AH132" s="761"/>
      <c r="AI132" s="761"/>
      <c r="AJ132" s="762"/>
      <c r="AK132" s="763">
        <v>5.3965339029999999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477</v>
      </c>
      <c r="W133" s="737"/>
      <c r="X133" s="737"/>
      <c r="Y133" s="737"/>
      <c r="Z133" s="738"/>
      <c r="AA133" s="739">
        <v>5.9</v>
      </c>
      <c r="AB133" s="740"/>
      <c r="AC133" s="740"/>
      <c r="AD133" s="740"/>
      <c r="AE133" s="741"/>
      <c r="AF133" s="739">
        <v>5.5</v>
      </c>
      <c r="AG133" s="740"/>
      <c r="AH133" s="740"/>
      <c r="AI133" s="740"/>
      <c r="AJ133" s="741"/>
      <c r="AK133" s="739">
        <v>5.0999999999999996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478</v>
      </c>
      <c r="B5" s="248"/>
      <c r="C5" s="248"/>
      <c r="D5" s="248"/>
      <c r="E5" s="248"/>
      <c r="F5" s="248"/>
      <c r="G5" s="248"/>
      <c r="H5" s="248"/>
      <c r="I5" s="248"/>
      <c r="J5" s="248"/>
      <c r="K5" s="248"/>
      <c r="L5" s="248"/>
      <c r="M5" s="248"/>
      <c r="N5" s="248"/>
      <c r="O5" s="249"/>
    </row>
    <row r="6" spans="1:16">
      <c r="A6" s="250"/>
      <c r="B6" s="246"/>
      <c r="C6" s="246"/>
      <c r="D6" s="246"/>
      <c r="E6" s="246"/>
      <c r="F6" s="246"/>
      <c r="G6" s="251" t="s">
        <v>479</v>
      </c>
      <c r="H6" s="251"/>
      <c r="I6" s="251"/>
      <c r="J6" s="251"/>
      <c r="K6" s="246"/>
      <c r="L6" s="246"/>
      <c r="M6" s="246"/>
      <c r="N6" s="246"/>
    </row>
    <row r="7" spans="1:16">
      <c r="A7" s="250"/>
      <c r="B7" s="246"/>
      <c r="C7" s="246"/>
      <c r="D7" s="246"/>
      <c r="E7" s="246"/>
      <c r="F7" s="246"/>
      <c r="G7" s="253"/>
      <c r="H7" s="254"/>
      <c r="I7" s="254"/>
      <c r="J7" s="255"/>
      <c r="K7" s="1152" t="s">
        <v>480</v>
      </c>
      <c r="L7" s="256"/>
      <c r="M7" s="257" t="s">
        <v>481</v>
      </c>
      <c r="N7" s="258"/>
    </row>
    <row r="8" spans="1:16">
      <c r="A8" s="250"/>
      <c r="B8" s="246"/>
      <c r="C8" s="246"/>
      <c r="D8" s="246"/>
      <c r="E8" s="246"/>
      <c r="F8" s="246"/>
      <c r="G8" s="259"/>
      <c r="H8" s="260"/>
      <c r="I8" s="260"/>
      <c r="J8" s="261"/>
      <c r="K8" s="1153"/>
      <c r="L8" s="262" t="s">
        <v>482</v>
      </c>
      <c r="M8" s="263" t="s">
        <v>483</v>
      </c>
      <c r="N8" s="264" t="s">
        <v>484</v>
      </c>
    </row>
    <row r="9" spans="1:16">
      <c r="A9" s="250"/>
      <c r="B9" s="246"/>
      <c r="C9" s="246"/>
      <c r="D9" s="246"/>
      <c r="E9" s="246"/>
      <c r="F9" s="246"/>
      <c r="G9" s="1166" t="s">
        <v>485</v>
      </c>
      <c r="H9" s="1167"/>
      <c r="I9" s="1167"/>
      <c r="J9" s="1168"/>
      <c r="K9" s="265">
        <v>7180716</v>
      </c>
      <c r="L9" s="266">
        <v>84614</v>
      </c>
      <c r="M9" s="267">
        <v>72433</v>
      </c>
      <c r="N9" s="268">
        <v>16.8</v>
      </c>
    </row>
    <row r="10" spans="1:16">
      <c r="A10" s="250"/>
      <c r="B10" s="246"/>
      <c r="C10" s="246"/>
      <c r="D10" s="246"/>
      <c r="E10" s="246"/>
      <c r="F10" s="246"/>
      <c r="G10" s="1166" t="s">
        <v>486</v>
      </c>
      <c r="H10" s="1167"/>
      <c r="I10" s="1167"/>
      <c r="J10" s="1168"/>
      <c r="K10" s="269">
        <v>193135</v>
      </c>
      <c r="L10" s="270">
        <v>2276</v>
      </c>
      <c r="M10" s="271">
        <v>5807</v>
      </c>
      <c r="N10" s="272">
        <v>-60.8</v>
      </c>
    </row>
    <row r="11" spans="1:16" ht="13.5" customHeight="1">
      <c r="A11" s="250"/>
      <c r="B11" s="246"/>
      <c r="C11" s="246"/>
      <c r="D11" s="246"/>
      <c r="E11" s="246"/>
      <c r="F11" s="246"/>
      <c r="G11" s="1166" t="s">
        <v>487</v>
      </c>
      <c r="H11" s="1167"/>
      <c r="I11" s="1167"/>
      <c r="J11" s="1168"/>
      <c r="K11" s="269">
        <v>52</v>
      </c>
      <c r="L11" s="270">
        <v>1</v>
      </c>
      <c r="M11" s="271">
        <v>5465</v>
      </c>
      <c r="N11" s="272">
        <v>-100</v>
      </c>
    </row>
    <row r="12" spans="1:16" ht="13.5" customHeight="1">
      <c r="A12" s="250"/>
      <c r="B12" s="246"/>
      <c r="C12" s="246"/>
      <c r="D12" s="246"/>
      <c r="E12" s="246"/>
      <c r="F12" s="246"/>
      <c r="G12" s="1166" t="s">
        <v>488</v>
      </c>
      <c r="H12" s="1167"/>
      <c r="I12" s="1167"/>
      <c r="J12" s="1168"/>
      <c r="K12" s="269">
        <v>189139</v>
      </c>
      <c r="L12" s="270">
        <v>2229</v>
      </c>
      <c r="M12" s="271">
        <v>1191</v>
      </c>
      <c r="N12" s="272">
        <v>87.2</v>
      </c>
    </row>
    <row r="13" spans="1:16" ht="13.5" customHeight="1">
      <c r="A13" s="250"/>
      <c r="B13" s="246"/>
      <c r="C13" s="246"/>
      <c r="D13" s="246"/>
      <c r="E13" s="246"/>
      <c r="F13" s="246"/>
      <c r="G13" s="1166" t="s">
        <v>489</v>
      </c>
      <c r="H13" s="1167"/>
      <c r="I13" s="1167"/>
      <c r="J13" s="1168"/>
      <c r="K13" s="269" t="s">
        <v>490</v>
      </c>
      <c r="L13" s="270" t="s">
        <v>490</v>
      </c>
      <c r="M13" s="271">
        <v>3</v>
      </c>
      <c r="N13" s="272" t="s">
        <v>490</v>
      </c>
    </row>
    <row r="14" spans="1:16" ht="13.5" customHeight="1">
      <c r="A14" s="250"/>
      <c r="B14" s="246"/>
      <c r="C14" s="246"/>
      <c r="D14" s="246"/>
      <c r="E14" s="246"/>
      <c r="F14" s="246"/>
      <c r="G14" s="1166" t="s">
        <v>491</v>
      </c>
      <c r="H14" s="1167"/>
      <c r="I14" s="1167"/>
      <c r="J14" s="1168"/>
      <c r="K14" s="269">
        <v>222356</v>
      </c>
      <c r="L14" s="270">
        <v>2620</v>
      </c>
      <c r="M14" s="271">
        <v>3078</v>
      </c>
      <c r="N14" s="272">
        <v>-14.9</v>
      </c>
    </row>
    <row r="15" spans="1:16" ht="13.5" customHeight="1">
      <c r="A15" s="250"/>
      <c r="B15" s="246"/>
      <c r="C15" s="246"/>
      <c r="D15" s="246"/>
      <c r="E15" s="246"/>
      <c r="F15" s="246"/>
      <c r="G15" s="1166" t="s">
        <v>492</v>
      </c>
      <c r="H15" s="1167"/>
      <c r="I15" s="1167"/>
      <c r="J15" s="1168"/>
      <c r="K15" s="269">
        <v>87739</v>
      </c>
      <c r="L15" s="270">
        <v>1034</v>
      </c>
      <c r="M15" s="271">
        <v>1624</v>
      </c>
      <c r="N15" s="272">
        <v>-36.299999999999997</v>
      </c>
    </row>
    <row r="16" spans="1:16">
      <c r="A16" s="250"/>
      <c r="B16" s="246"/>
      <c r="C16" s="246"/>
      <c r="D16" s="246"/>
      <c r="E16" s="246"/>
      <c r="F16" s="246"/>
      <c r="G16" s="1169" t="s">
        <v>493</v>
      </c>
      <c r="H16" s="1170"/>
      <c r="I16" s="1170"/>
      <c r="J16" s="1171"/>
      <c r="K16" s="270">
        <v>-520644</v>
      </c>
      <c r="L16" s="270">
        <v>-6135</v>
      </c>
      <c r="M16" s="271">
        <v>-7680</v>
      </c>
      <c r="N16" s="272">
        <v>-20.100000000000001</v>
      </c>
    </row>
    <row r="17" spans="1:16">
      <c r="A17" s="250"/>
      <c r="B17" s="246"/>
      <c r="C17" s="246"/>
      <c r="D17" s="246"/>
      <c r="E17" s="246"/>
      <c r="F17" s="246"/>
      <c r="G17" s="1169" t="s">
        <v>171</v>
      </c>
      <c r="H17" s="1170"/>
      <c r="I17" s="1170"/>
      <c r="J17" s="1171"/>
      <c r="K17" s="270">
        <v>7352493</v>
      </c>
      <c r="L17" s="270">
        <v>86639</v>
      </c>
      <c r="M17" s="271">
        <v>81920</v>
      </c>
      <c r="N17" s="272">
        <v>5.8</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494</v>
      </c>
      <c r="H19" s="246"/>
      <c r="I19" s="246"/>
      <c r="J19" s="246"/>
      <c r="K19" s="246"/>
      <c r="L19" s="246"/>
      <c r="M19" s="246"/>
      <c r="N19" s="246"/>
    </row>
    <row r="20" spans="1:16">
      <c r="A20" s="250"/>
      <c r="B20" s="246"/>
      <c r="C20" s="246"/>
      <c r="D20" s="246"/>
      <c r="E20" s="246"/>
      <c r="F20" s="246"/>
      <c r="G20" s="274"/>
      <c r="H20" s="275"/>
      <c r="I20" s="275"/>
      <c r="J20" s="276"/>
      <c r="K20" s="277" t="s">
        <v>495</v>
      </c>
      <c r="L20" s="278" t="s">
        <v>496</v>
      </c>
      <c r="M20" s="279" t="s">
        <v>497</v>
      </c>
      <c r="N20" s="280"/>
    </row>
    <row r="21" spans="1:16" s="286" customFormat="1">
      <c r="A21" s="281"/>
      <c r="B21" s="251"/>
      <c r="C21" s="251"/>
      <c r="D21" s="251"/>
      <c r="E21" s="251"/>
      <c r="F21" s="251"/>
      <c r="G21" s="1163" t="s">
        <v>498</v>
      </c>
      <c r="H21" s="1164"/>
      <c r="I21" s="1164"/>
      <c r="J21" s="1165"/>
      <c r="K21" s="282">
        <v>8.9700000000000006</v>
      </c>
      <c r="L21" s="283">
        <v>8.2100000000000009</v>
      </c>
      <c r="M21" s="284">
        <v>0.76</v>
      </c>
      <c r="N21" s="251"/>
      <c r="O21" s="285"/>
      <c r="P21" s="281"/>
    </row>
    <row r="22" spans="1:16" s="286" customFormat="1">
      <c r="A22" s="281"/>
      <c r="B22" s="251"/>
      <c r="C22" s="251"/>
      <c r="D22" s="251"/>
      <c r="E22" s="251"/>
      <c r="F22" s="251"/>
      <c r="G22" s="1163" t="s">
        <v>499</v>
      </c>
      <c r="H22" s="1164"/>
      <c r="I22" s="1164"/>
      <c r="J22" s="1165"/>
      <c r="K22" s="287">
        <v>102</v>
      </c>
      <c r="L22" s="288">
        <v>98.1</v>
      </c>
      <c r="M22" s="289">
        <v>3.9</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500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501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502</v>
      </c>
      <c r="H29" s="251"/>
      <c r="I29" s="251"/>
      <c r="J29" s="251"/>
      <c r="K29" s="246"/>
      <c r="L29" s="246"/>
      <c r="M29" s="246"/>
      <c r="N29" s="246"/>
      <c r="O29" s="295"/>
    </row>
    <row r="30" spans="1:16">
      <c r="A30" s="250"/>
      <c r="B30" s="246"/>
      <c r="C30" s="246"/>
      <c r="D30" s="246"/>
      <c r="E30" s="246"/>
      <c r="F30" s="246"/>
      <c r="G30" s="253"/>
      <c r="H30" s="254"/>
      <c r="I30" s="254"/>
      <c r="J30" s="255"/>
      <c r="K30" s="1152" t="s">
        <v>480</v>
      </c>
      <c r="L30" s="256"/>
      <c r="M30" s="257" t="s">
        <v>481</v>
      </c>
      <c r="N30" s="258"/>
    </row>
    <row r="31" spans="1:16">
      <c r="A31" s="250"/>
      <c r="B31" s="246"/>
      <c r="C31" s="246"/>
      <c r="D31" s="246"/>
      <c r="E31" s="246"/>
      <c r="F31" s="246"/>
      <c r="G31" s="259"/>
      <c r="H31" s="260"/>
      <c r="I31" s="260"/>
      <c r="J31" s="261"/>
      <c r="K31" s="1153"/>
      <c r="L31" s="262" t="s">
        <v>482</v>
      </c>
      <c r="M31" s="263" t="s">
        <v>483</v>
      </c>
      <c r="N31" s="264" t="s">
        <v>484</v>
      </c>
    </row>
    <row r="32" spans="1:16" ht="27" customHeight="1">
      <c r="A32" s="250"/>
      <c r="B32" s="246"/>
      <c r="C32" s="246"/>
      <c r="D32" s="246"/>
      <c r="E32" s="246"/>
      <c r="F32" s="246"/>
      <c r="G32" s="1154" t="s">
        <v>503</v>
      </c>
      <c r="H32" s="1155"/>
      <c r="I32" s="1155"/>
      <c r="J32" s="1156"/>
      <c r="K32" s="296">
        <v>5161467</v>
      </c>
      <c r="L32" s="296">
        <v>60820</v>
      </c>
      <c r="M32" s="297">
        <v>53781</v>
      </c>
      <c r="N32" s="298">
        <v>13.1</v>
      </c>
    </row>
    <row r="33" spans="1:16" ht="13.5" customHeight="1">
      <c r="A33" s="250"/>
      <c r="B33" s="246"/>
      <c r="C33" s="246"/>
      <c r="D33" s="246"/>
      <c r="E33" s="246"/>
      <c r="F33" s="246"/>
      <c r="G33" s="1154" t="s">
        <v>504</v>
      </c>
      <c r="H33" s="1155"/>
      <c r="I33" s="1155"/>
      <c r="J33" s="1156"/>
      <c r="K33" s="296" t="s">
        <v>490</v>
      </c>
      <c r="L33" s="296" t="s">
        <v>490</v>
      </c>
      <c r="M33" s="297" t="s">
        <v>490</v>
      </c>
      <c r="N33" s="298" t="s">
        <v>490</v>
      </c>
    </row>
    <row r="34" spans="1:16" ht="27" customHeight="1">
      <c r="A34" s="250"/>
      <c r="B34" s="246"/>
      <c r="C34" s="246"/>
      <c r="D34" s="246"/>
      <c r="E34" s="246"/>
      <c r="F34" s="246"/>
      <c r="G34" s="1154" t="s">
        <v>505</v>
      </c>
      <c r="H34" s="1155"/>
      <c r="I34" s="1155"/>
      <c r="J34" s="1156"/>
      <c r="K34" s="296">
        <v>26667</v>
      </c>
      <c r="L34" s="296">
        <v>314</v>
      </c>
      <c r="M34" s="297">
        <v>41</v>
      </c>
      <c r="N34" s="298">
        <v>665.9</v>
      </c>
    </row>
    <row r="35" spans="1:16" ht="27" customHeight="1">
      <c r="A35" s="250"/>
      <c r="B35" s="246"/>
      <c r="C35" s="246"/>
      <c r="D35" s="246"/>
      <c r="E35" s="246"/>
      <c r="F35" s="246"/>
      <c r="G35" s="1154" t="s">
        <v>506</v>
      </c>
      <c r="H35" s="1155"/>
      <c r="I35" s="1155"/>
      <c r="J35" s="1156"/>
      <c r="K35" s="296">
        <v>1229890</v>
      </c>
      <c r="L35" s="296">
        <v>14492</v>
      </c>
      <c r="M35" s="297">
        <v>14373</v>
      </c>
      <c r="N35" s="298">
        <v>0.8</v>
      </c>
    </row>
    <row r="36" spans="1:16" ht="27" customHeight="1">
      <c r="A36" s="250"/>
      <c r="B36" s="246"/>
      <c r="C36" s="246"/>
      <c r="D36" s="246"/>
      <c r="E36" s="246"/>
      <c r="F36" s="246"/>
      <c r="G36" s="1154" t="s">
        <v>507</v>
      </c>
      <c r="H36" s="1155"/>
      <c r="I36" s="1155"/>
      <c r="J36" s="1156"/>
      <c r="K36" s="296" t="s">
        <v>490</v>
      </c>
      <c r="L36" s="296" t="s">
        <v>490</v>
      </c>
      <c r="M36" s="297">
        <v>1414</v>
      </c>
      <c r="N36" s="298" t="s">
        <v>490</v>
      </c>
    </row>
    <row r="37" spans="1:16" ht="13.5" customHeight="1">
      <c r="A37" s="250"/>
      <c r="B37" s="246"/>
      <c r="C37" s="246"/>
      <c r="D37" s="246"/>
      <c r="E37" s="246"/>
      <c r="F37" s="246"/>
      <c r="G37" s="1154" t="s">
        <v>508</v>
      </c>
      <c r="H37" s="1155"/>
      <c r="I37" s="1155"/>
      <c r="J37" s="1156"/>
      <c r="K37" s="296" t="s">
        <v>490</v>
      </c>
      <c r="L37" s="296" t="s">
        <v>490</v>
      </c>
      <c r="M37" s="297">
        <v>886</v>
      </c>
      <c r="N37" s="298" t="s">
        <v>490</v>
      </c>
    </row>
    <row r="38" spans="1:16" ht="27" customHeight="1">
      <c r="A38" s="250"/>
      <c r="B38" s="246"/>
      <c r="C38" s="246"/>
      <c r="D38" s="246"/>
      <c r="E38" s="246"/>
      <c r="F38" s="246"/>
      <c r="G38" s="1157" t="s">
        <v>509</v>
      </c>
      <c r="H38" s="1158"/>
      <c r="I38" s="1158"/>
      <c r="J38" s="1159"/>
      <c r="K38" s="299" t="s">
        <v>490</v>
      </c>
      <c r="L38" s="299" t="s">
        <v>490</v>
      </c>
      <c r="M38" s="300">
        <v>2</v>
      </c>
      <c r="N38" s="301" t="s">
        <v>490</v>
      </c>
      <c r="O38" s="295"/>
    </row>
    <row r="39" spans="1:16">
      <c r="A39" s="250"/>
      <c r="B39" s="246"/>
      <c r="C39" s="246"/>
      <c r="D39" s="246"/>
      <c r="E39" s="246"/>
      <c r="F39" s="246"/>
      <c r="G39" s="1157" t="s">
        <v>510</v>
      </c>
      <c r="H39" s="1158"/>
      <c r="I39" s="1158"/>
      <c r="J39" s="1159"/>
      <c r="K39" s="302">
        <v>-617280</v>
      </c>
      <c r="L39" s="302">
        <v>-7274</v>
      </c>
      <c r="M39" s="303">
        <v>-4261</v>
      </c>
      <c r="N39" s="304">
        <v>70.7</v>
      </c>
      <c r="O39" s="295"/>
    </row>
    <row r="40" spans="1:16" ht="27" customHeight="1">
      <c r="A40" s="250"/>
      <c r="B40" s="246"/>
      <c r="C40" s="246"/>
      <c r="D40" s="246"/>
      <c r="E40" s="246"/>
      <c r="F40" s="246"/>
      <c r="G40" s="1154" t="s">
        <v>511</v>
      </c>
      <c r="H40" s="1155"/>
      <c r="I40" s="1155"/>
      <c r="J40" s="1156"/>
      <c r="K40" s="302">
        <v>-4778159</v>
      </c>
      <c r="L40" s="302">
        <v>-56304</v>
      </c>
      <c r="M40" s="303">
        <v>-47768</v>
      </c>
      <c r="N40" s="304">
        <v>17.899999999999999</v>
      </c>
      <c r="O40" s="295"/>
    </row>
    <row r="41" spans="1:16">
      <c r="A41" s="250"/>
      <c r="B41" s="246"/>
      <c r="C41" s="246"/>
      <c r="D41" s="246"/>
      <c r="E41" s="246"/>
      <c r="F41" s="246"/>
      <c r="G41" s="1160" t="s">
        <v>282</v>
      </c>
      <c r="H41" s="1161"/>
      <c r="I41" s="1161"/>
      <c r="J41" s="1162"/>
      <c r="K41" s="296">
        <v>1022585</v>
      </c>
      <c r="L41" s="302">
        <v>12050</v>
      </c>
      <c r="M41" s="303">
        <v>18468</v>
      </c>
      <c r="N41" s="304">
        <v>-34.799999999999997</v>
      </c>
      <c r="O41" s="295"/>
    </row>
    <row r="42" spans="1:16">
      <c r="A42" s="250"/>
      <c r="B42" s="246"/>
      <c r="C42" s="246"/>
      <c r="D42" s="246"/>
      <c r="E42" s="246"/>
      <c r="F42" s="246"/>
      <c r="G42" s="305" t="s">
        <v>512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513</v>
      </c>
      <c r="B47" s="246"/>
      <c r="C47" s="246"/>
      <c r="D47" s="246"/>
      <c r="E47" s="246"/>
      <c r="F47" s="246"/>
      <c r="G47" s="246"/>
      <c r="H47" s="246"/>
      <c r="I47" s="246"/>
      <c r="J47" s="246"/>
      <c r="K47" s="246"/>
      <c r="L47" s="246"/>
      <c r="M47" s="246"/>
      <c r="N47" s="246"/>
    </row>
    <row r="48" spans="1:16">
      <c r="A48" s="250"/>
      <c r="B48" s="246"/>
      <c r="C48" s="246"/>
      <c r="D48" s="246"/>
      <c r="E48" s="246"/>
      <c r="F48" s="246"/>
      <c r="G48" s="310" t="s">
        <v>514</v>
      </c>
      <c r="H48" s="310"/>
      <c r="I48" s="310"/>
      <c r="J48" s="310"/>
      <c r="K48" s="310"/>
      <c r="L48" s="310"/>
      <c r="M48" s="311"/>
      <c r="N48" s="310"/>
    </row>
    <row r="49" spans="1:14" ht="13.5" customHeight="1">
      <c r="A49" s="250"/>
      <c r="B49" s="246"/>
      <c r="C49" s="246"/>
      <c r="D49" s="246"/>
      <c r="E49" s="246"/>
      <c r="F49" s="246"/>
      <c r="G49" s="312"/>
      <c r="H49" s="313"/>
      <c r="I49" s="1147" t="s">
        <v>480</v>
      </c>
      <c r="J49" s="1149" t="s">
        <v>515</v>
      </c>
      <c r="K49" s="1150"/>
      <c r="L49" s="1150"/>
      <c r="M49" s="1150"/>
      <c r="N49" s="1151"/>
    </row>
    <row r="50" spans="1:14">
      <c r="A50" s="250"/>
      <c r="B50" s="246"/>
      <c r="C50" s="246"/>
      <c r="D50" s="246"/>
      <c r="E50" s="246"/>
      <c r="F50" s="246"/>
      <c r="G50" s="314"/>
      <c r="H50" s="315"/>
      <c r="I50" s="1148"/>
      <c r="J50" s="316" t="s">
        <v>516</v>
      </c>
      <c r="K50" s="317" t="s">
        <v>517</v>
      </c>
      <c r="L50" s="318" t="s">
        <v>518</v>
      </c>
      <c r="M50" s="319" t="s">
        <v>519</v>
      </c>
      <c r="N50" s="320" t="s">
        <v>520</v>
      </c>
    </row>
    <row r="51" spans="1:14">
      <c r="A51" s="250"/>
      <c r="B51" s="246"/>
      <c r="C51" s="246"/>
      <c r="D51" s="246"/>
      <c r="E51" s="246"/>
      <c r="F51" s="246"/>
      <c r="G51" s="312" t="s">
        <v>521</v>
      </c>
      <c r="H51" s="313"/>
      <c r="I51" s="321">
        <v>6094306</v>
      </c>
      <c r="J51" s="322">
        <v>71260</v>
      </c>
      <c r="K51" s="323">
        <v>14.7</v>
      </c>
      <c r="L51" s="324">
        <v>50880</v>
      </c>
      <c r="M51" s="325">
        <v>7</v>
      </c>
      <c r="N51" s="326">
        <v>7.7</v>
      </c>
    </row>
    <row r="52" spans="1:14">
      <c r="A52" s="250"/>
      <c r="B52" s="246"/>
      <c r="C52" s="246"/>
      <c r="D52" s="246"/>
      <c r="E52" s="246"/>
      <c r="F52" s="246"/>
      <c r="G52" s="327"/>
      <c r="H52" s="328" t="s">
        <v>522</v>
      </c>
      <c r="I52" s="329">
        <v>2332920</v>
      </c>
      <c r="J52" s="330">
        <v>27279</v>
      </c>
      <c r="K52" s="331">
        <v>-18.7</v>
      </c>
      <c r="L52" s="332">
        <v>26879</v>
      </c>
      <c r="M52" s="333">
        <v>2.4</v>
      </c>
      <c r="N52" s="334">
        <v>-21.1</v>
      </c>
    </row>
    <row r="53" spans="1:14">
      <c r="A53" s="250"/>
      <c r="B53" s="246"/>
      <c r="C53" s="246"/>
      <c r="D53" s="246"/>
      <c r="E53" s="246"/>
      <c r="F53" s="246"/>
      <c r="G53" s="312" t="s">
        <v>523</v>
      </c>
      <c r="H53" s="313"/>
      <c r="I53" s="321">
        <v>6660449</v>
      </c>
      <c r="J53" s="322">
        <v>77764</v>
      </c>
      <c r="K53" s="323">
        <v>9.1</v>
      </c>
      <c r="L53" s="324">
        <v>63956</v>
      </c>
      <c r="M53" s="325">
        <v>25.7</v>
      </c>
      <c r="N53" s="326">
        <v>-16.600000000000001</v>
      </c>
    </row>
    <row r="54" spans="1:14">
      <c r="A54" s="250"/>
      <c r="B54" s="246"/>
      <c r="C54" s="246"/>
      <c r="D54" s="246"/>
      <c r="E54" s="246"/>
      <c r="F54" s="246"/>
      <c r="G54" s="327"/>
      <c r="H54" s="328" t="s">
        <v>522</v>
      </c>
      <c r="I54" s="329">
        <v>2794412</v>
      </c>
      <c r="J54" s="330">
        <v>32626</v>
      </c>
      <c r="K54" s="331">
        <v>19.600000000000001</v>
      </c>
      <c r="L54" s="332">
        <v>29239</v>
      </c>
      <c r="M54" s="333">
        <v>8.8000000000000007</v>
      </c>
      <c r="N54" s="334">
        <v>10.8</v>
      </c>
    </row>
    <row r="55" spans="1:14">
      <c r="A55" s="250"/>
      <c r="B55" s="246"/>
      <c r="C55" s="246"/>
      <c r="D55" s="246"/>
      <c r="E55" s="246"/>
      <c r="F55" s="246"/>
      <c r="G55" s="312" t="s">
        <v>524</v>
      </c>
      <c r="H55" s="313"/>
      <c r="I55" s="321">
        <v>8902372</v>
      </c>
      <c r="J55" s="322">
        <v>104270</v>
      </c>
      <c r="K55" s="323">
        <v>34.1</v>
      </c>
      <c r="L55" s="324">
        <v>66255</v>
      </c>
      <c r="M55" s="325">
        <v>3.6</v>
      </c>
      <c r="N55" s="326">
        <v>30.5</v>
      </c>
    </row>
    <row r="56" spans="1:14">
      <c r="A56" s="250"/>
      <c r="B56" s="246"/>
      <c r="C56" s="246"/>
      <c r="D56" s="246"/>
      <c r="E56" s="246"/>
      <c r="F56" s="246"/>
      <c r="G56" s="327"/>
      <c r="H56" s="328" t="s">
        <v>522</v>
      </c>
      <c r="I56" s="329">
        <v>5123099</v>
      </c>
      <c r="J56" s="330">
        <v>60005</v>
      </c>
      <c r="K56" s="331">
        <v>83.9</v>
      </c>
      <c r="L56" s="332">
        <v>31822</v>
      </c>
      <c r="M56" s="333">
        <v>8.8000000000000007</v>
      </c>
      <c r="N56" s="334">
        <v>75.099999999999994</v>
      </c>
    </row>
    <row r="57" spans="1:14">
      <c r="A57" s="250"/>
      <c r="B57" s="246"/>
      <c r="C57" s="246"/>
      <c r="D57" s="246"/>
      <c r="E57" s="246"/>
      <c r="F57" s="246"/>
      <c r="G57" s="312" t="s">
        <v>525</v>
      </c>
      <c r="H57" s="313"/>
      <c r="I57" s="321">
        <v>6593226</v>
      </c>
      <c r="J57" s="322">
        <v>77327</v>
      </c>
      <c r="K57" s="323">
        <v>-25.8</v>
      </c>
      <c r="L57" s="324">
        <v>54227</v>
      </c>
      <c r="M57" s="325">
        <v>-18.2</v>
      </c>
      <c r="N57" s="326">
        <v>-7.6</v>
      </c>
    </row>
    <row r="58" spans="1:14">
      <c r="A58" s="250"/>
      <c r="B58" s="246"/>
      <c r="C58" s="246"/>
      <c r="D58" s="246"/>
      <c r="E58" s="246"/>
      <c r="F58" s="246"/>
      <c r="G58" s="327"/>
      <c r="H58" s="328" t="s">
        <v>522</v>
      </c>
      <c r="I58" s="329">
        <v>4001859</v>
      </c>
      <c r="J58" s="330">
        <v>46935</v>
      </c>
      <c r="K58" s="331">
        <v>-21.8</v>
      </c>
      <c r="L58" s="332">
        <v>29694</v>
      </c>
      <c r="M58" s="333">
        <v>-6.7</v>
      </c>
      <c r="N58" s="334">
        <v>-15.1</v>
      </c>
    </row>
    <row r="59" spans="1:14">
      <c r="A59" s="250"/>
      <c r="B59" s="246"/>
      <c r="C59" s="246"/>
      <c r="D59" s="246"/>
      <c r="E59" s="246"/>
      <c r="F59" s="246"/>
      <c r="G59" s="312" t="s">
        <v>526</v>
      </c>
      <c r="H59" s="313"/>
      <c r="I59" s="321">
        <v>5731003</v>
      </c>
      <c r="J59" s="322">
        <v>67532</v>
      </c>
      <c r="K59" s="323">
        <v>-12.7</v>
      </c>
      <c r="L59" s="324">
        <v>67319</v>
      </c>
      <c r="M59" s="325">
        <v>24.1</v>
      </c>
      <c r="N59" s="326">
        <v>-36.799999999999997</v>
      </c>
    </row>
    <row r="60" spans="1:14">
      <c r="A60" s="250"/>
      <c r="B60" s="246"/>
      <c r="C60" s="246"/>
      <c r="D60" s="246"/>
      <c r="E60" s="246"/>
      <c r="F60" s="246"/>
      <c r="G60" s="327"/>
      <c r="H60" s="328" t="s">
        <v>522</v>
      </c>
      <c r="I60" s="335">
        <v>3097915</v>
      </c>
      <c r="J60" s="330">
        <v>36504</v>
      </c>
      <c r="K60" s="331">
        <v>-22.2</v>
      </c>
      <c r="L60" s="332">
        <v>38101</v>
      </c>
      <c r="M60" s="333">
        <v>28.3</v>
      </c>
      <c r="N60" s="334">
        <v>-50.5</v>
      </c>
    </row>
    <row r="61" spans="1:14">
      <c r="A61" s="250"/>
      <c r="B61" s="246"/>
      <c r="C61" s="246"/>
      <c r="D61" s="246"/>
      <c r="E61" s="246"/>
      <c r="F61" s="246"/>
      <c r="G61" s="312" t="s">
        <v>527</v>
      </c>
      <c r="H61" s="336"/>
      <c r="I61" s="337">
        <v>6796271</v>
      </c>
      <c r="J61" s="338">
        <v>79631</v>
      </c>
      <c r="K61" s="339">
        <v>3.9</v>
      </c>
      <c r="L61" s="340">
        <v>60527</v>
      </c>
      <c r="M61" s="341">
        <v>8.4</v>
      </c>
      <c r="N61" s="326">
        <v>-4.5</v>
      </c>
    </row>
    <row r="62" spans="1:14">
      <c r="A62" s="250"/>
      <c r="B62" s="246"/>
      <c r="C62" s="246"/>
      <c r="D62" s="246"/>
      <c r="E62" s="246"/>
      <c r="F62" s="246"/>
      <c r="G62" s="327"/>
      <c r="H62" s="328" t="s">
        <v>522</v>
      </c>
      <c r="I62" s="329">
        <v>3470041</v>
      </c>
      <c r="J62" s="330">
        <v>40670</v>
      </c>
      <c r="K62" s="331">
        <v>8.1999999999999993</v>
      </c>
      <c r="L62" s="332">
        <v>31147</v>
      </c>
      <c r="M62" s="333">
        <v>8.3000000000000007</v>
      </c>
      <c r="N62" s="334">
        <v>-0.1</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529</v>
      </c>
      <c r="G46" s="8" t="s">
        <v>530</v>
      </c>
      <c r="H46" s="8" t="s">
        <v>531</v>
      </c>
      <c r="I46" s="8" t="s">
        <v>532</v>
      </c>
      <c r="J46" s="9" t="s">
        <v>533</v>
      </c>
    </row>
    <row r="47" spans="2:10" ht="57.75" customHeight="1">
      <c r="B47" s="10"/>
      <c r="C47" s="1172" t="s">
        <v>3</v>
      </c>
      <c r="D47" s="1172"/>
      <c r="E47" s="1173"/>
      <c r="F47" s="11">
        <v>12.54</v>
      </c>
      <c r="G47" s="12">
        <v>17.27</v>
      </c>
      <c r="H47" s="12">
        <v>14.47</v>
      </c>
      <c r="I47" s="12">
        <v>14.54</v>
      </c>
      <c r="J47" s="13">
        <v>16.739999999999998</v>
      </c>
    </row>
    <row r="48" spans="2:10" ht="57.75" customHeight="1">
      <c r="B48" s="14"/>
      <c r="C48" s="1174" t="s">
        <v>4</v>
      </c>
      <c r="D48" s="1174"/>
      <c r="E48" s="1175"/>
      <c r="F48" s="15">
        <v>6.31</v>
      </c>
      <c r="G48" s="16">
        <v>6.02</v>
      </c>
      <c r="H48" s="16">
        <v>5.38</v>
      </c>
      <c r="I48" s="16">
        <v>6.23</v>
      </c>
      <c r="J48" s="17">
        <v>5.52</v>
      </c>
    </row>
    <row r="49" spans="2:10" ht="57.75" customHeight="1" thickBot="1">
      <c r="B49" s="18"/>
      <c r="C49" s="1176" t="s">
        <v>5</v>
      </c>
      <c r="D49" s="1176"/>
      <c r="E49" s="1177"/>
      <c r="F49" s="19" t="s">
        <v>534</v>
      </c>
      <c r="G49" s="20">
        <v>1.35</v>
      </c>
      <c r="H49" s="20" t="s">
        <v>535</v>
      </c>
      <c r="I49" s="20" t="s">
        <v>536</v>
      </c>
      <c r="J49" s="21" t="s">
        <v>537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2018-11-28T02:02:59Z</cp:lastPrinted>
  <dcterms:created xsi:type="dcterms:W3CDTF">2018-01-24T06:34:00Z</dcterms:created>
  <dcterms:modified xsi:type="dcterms:W3CDTF">2018-11-28T02:03:10Z</dcterms:modified>
</cp:coreProperties>
</file>