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0" yWindow="0" windowWidth="19200" windowHeight="11460"/>
  </bookViews>
  <sheets>
    <sheet name="法非適用_駐車場整備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DO7" i="5"/>
  <c r="MA31" i="4" s="1"/>
  <c r="DN7" i="5"/>
  <c r="DM7" i="5"/>
  <c r="KO31" i="4" s="1"/>
  <c r="DL7" i="5"/>
  <c r="DK7" i="5"/>
  <c r="JC31" i="4" s="1"/>
  <c r="DI7" i="5"/>
  <c r="DH7" i="5"/>
  <c r="LT78" i="4" s="1"/>
  <c r="DG7" i="5"/>
  <c r="DF7" i="5"/>
  <c r="KP78" i="4" s="1"/>
  <c r="DE7" i="5"/>
  <c r="DD7" i="5"/>
  <c r="MI77" i="4" s="1"/>
  <c r="DC7" i="5"/>
  <c r="DB7" i="5"/>
  <c r="LE77" i="4" s="1"/>
  <c r="DA7" i="5"/>
  <c r="CZ7" i="5"/>
  <c r="KA77" i="4" s="1"/>
  <c r="CN7" i="5"/>
  <c r="CM7" i="5"/>
  <c r="CV67" i="4" s="1"/>
  <c r="BZ7" i="5"/>
  <c r="BY7" i="5"/>
  <c r="LH53" i="4" s="1"/>
  <c r="BX7" i="5"/>
  <c r="BW7" i="5"/>
  <c r="JV53" i="4" s="1"/>
  <c r="BV7" i="5"/>
  <c r="BU7" i="5"/>
  <c r="MA52" i="4" s="1"/>
  <c r="BT7" i="5"/>
  <c r="BS7" i="5"/>
  <c r="KO52" i="4" s="1"/>
  <c r="BR7" i="5"/>
  <c r="BQ7" i="5"/>
  <c r="JC52" i="4" s="1"/>
  <c r="BO7" i="5"/>
  <c r="BN7" i="5"/>
  <c r="BM7" i="5"/>
  <c r="BL7" i="5"/>
  <c r="BK7" i="5"/>
  <c r="BJ7" i="5"/>
  <c r="BI7" i="5"/>
  <c r="BH7" i="5"/>
  <c r="FX52" i="4" s="1"/>
  <c r="BG7" i="5"/>
  <c r="BF7" i="5"/>
  <c r="BD7" i="5"/>
  <c r="BC7" i="5"/>
  <c r="BZ53" i="4" s="1"/>
  <c r="BB7" i="5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AG7" i="5"/>
  <c r="BZ32" i="4" s="1"/>
  <c r="AF7" i="5"/>
  <c r="AE7" i="5"/>
  <c r="AN32" i="4" s="1"/>
  <c r="AD7" i="5"/>
  <c r="AC7" i="5"/>
  <c r="CS31" i="4" s="1"/>
  <c r="AB7" i="5"/>
  <c r="AA7" i="5"/>
  <c r="BG31" i="4" s="1"/>
  <c r="Z7" i="5"/>
  <c r="Y7" i="5"/>
  <c r="U31" i="4" s="1"/>
  <c r="X7" i="5"/>
  <c r="W7" i="5"/>
  <c r="JQ10" i="4" s="1"/>
  <c r="V7" i="5"/>
  <c r="U7" i="5"/>
  <c r="LJ8" i="4" s="1"/>
  <c r="T7" i="5"/>
  <c r="S7" i="5"/>
  <c r="HX8" i="4" s="1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KO53" i="4"/>
  <c r="JC53" i="4"/>
  <c r="HJ53" i="4"/>
  <c r="GQ53" i="4"/>
  <c r="FX53" i="4"/>
  <c r="FE53" i="4"/>
  <c r="EL53" i="4"/>
  <c r="CS53" i="4"/>
  <c r="BG53" i="4"/>
  <c r="U53" i="4"/>
  <c r="LH52" i="4"/>
  <c r="JV52" i="4"/>
  <c r="HJ52" i="4"/>
  <c r="GQ52" i="4"/>
  <c r="FE52" i="4"/>
  <c r="EL52" i="4"/>
  <c r="BZ52" i="4"/>
  <c r="AN52" i="4"/>
  <c r="MA32" i="4"/>
  <c r="KO32" i="4"/>
  <c r="JC32" i="4"/>
  <c r="HJ32" i="4"/>
  <c r="GQ32" i="4"/>
  <c r="FX32" i="4"/>
  <c r="FE32" i="4"/>
  <c r="EL32" i="4"/>
  <c r="CS32" i="4"/>
  <c r="BG32" i="4"/>
  <c r="U32" i="4"/>
  <c r="LH31" i="4"/>
  <c r="JV31" i="4"/>
  <c r="HJ31" i="4"/>
  <c r="GQ31" i="4"/>
  <c r="FE31" i="4"/>
  <c r="EL31" i="4"/>
  <c r="BZ31" i="4"/>
  <c r="AN31" i="4"/>
  <c r="LJ10" i="4"/>
  <c r="HX10" i="4"/>
  <c r="DU10" i="4"/>
  <c r="AQ10" i="4"/>
  <c r="B10" i="4"/>
  <c r="JQ8" i="4"/>
  <c r="CF8" i="4"/>
  <c r="AQ8" i="4"/>
  <c r="B8" i="4"/>
  <c r="B6" i="4"/>
  <c r="BZ76" i="4" l="1"/>
  <c r="MI76" i="4"/>
  <c r="HJ51" i="4"/>
  <c r="MA30" i="4"/>
  <c r="CS30" i="4"/>
  <c r="MA51" i="4"/>
  <c r="IT76" i="4"/>
  <c r="CS51" i="4"/>
  <c r="HJ30" i="4"/>
  <c r="C11" i="5"/>
  <c r="D11" i="5"/>
  <c r="E11" i="5"/>
  <c r="B11" i="5"/>
  <c r="BK76" i="4" l="1"/>
  <c r="LH51" i="4"/>
  <c r="IE76" i="4"/>
  <c r="BZ51" i="4"/>
  <c r="LT76" i="4"/>
  <c r="GQ51" i="4"/>
  <c r="LH30" i="4"/>
  <c r="GQ30" i="4"/>
  <c r="BZ30" i="4"/>
  <c r="BG51" i="4"/>
  <c r="BG30" i="4"/>
  <c r="FX30" i="4"/>
  <c r="AV76" i="4"/>
  <c r="KO51" i="4"/>
  <c r="HP76" i="4"/>
  <c r="LE76" i="4"/>
  <c r="FX51" i="4"/>
  <c r="KO30" i="4"/>
  <c r="HA76" i="4"/>
  <c r="AN51" i="4"/>
  <c r="FE30" i="4"/>
  <c r="JV51" i="4"/>
  <c r="AN30" i="4"/>
  <c r="FE51" i="4"/>
  <c r="AG76" i="4"/>
  <c r="KP76" i="4"/>
  <c r="JV30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<sst xmlns="http://schemas.openxmlformats.org/spreadsheetml/2006/main" count="286" uniqueCount="136">
  <si>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</si>
  <si>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</si>
  <si>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</si>
  <si>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</si>
  <si>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</si>
  <si>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</si>
  <si>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</si>
  <si>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</si>
  <si>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</si>
  <si>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</si>
  <si>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</si>
  <si>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</si>
  <si>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</si>
  <si>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</si>
  <si>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</si>
  <si>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</si>
  <si>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</si>
  <si>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</si>
  <si>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</si>
  <si>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</si>
  <si>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</si>
  <si>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</si>
  <si>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</si>
  <si>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</si>
  <si>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</si>
  <si>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</si>
  <si>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</si>
  <si>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</si>
  <si>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</si>
  <si>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</si>
  <si>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</si>
  <si>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</si>
  <si>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</si>
  <si>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</si>
  <si>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</si>
  <si>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</si>
  <si>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</si>
  <si>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</si>
  <si>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</si>
  <si>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</si>
  <si>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</si>
  <si>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</si>
  <si>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</si>
  <si>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</si>
  <si>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</si>
  <si>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</si>
  <si>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</si>
  <si>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</si>
  <si>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</si>
  <si>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</si>
  <si>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</si>
  <si>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</si>
  <si>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</si>
  <si>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</si>
  <si>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</si>
  <si>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</si>
  <si>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</si>
  <si>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</si>
  <si>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</si>
  <si>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</si>
  <si>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</si>
  <si>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</si>
  <si>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</si>
  <si>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</si>
  <si>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</si>
  <si>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</si>
  <si>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</si>
  <si>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</si>
  <si>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</si>
  <si>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</si>
  <si>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</si>
  <si>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</si>
  <si>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</si>
  <si>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</si>
  <si>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</si>
  <si>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</si>
  <si>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</si>
  <si>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</si>
  <si>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</si>
  <si>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</si>
  <si>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</si>
  <si>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</si>
  <si>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</si>
  <si>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</si>
  <si>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</si>
  <si>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</si>
  <si>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</si>
  <si>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</si>
  <si>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</si>
  <si>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</si>
  <si>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</si>
  <si>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</si>
  <si>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</si>
  <si>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</si>
  <si>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</si>
  <si>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</si>
  <si>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</si>
  <si>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</si>
  <si>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</si>
  <si>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</si>
  <si>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</si>
  <si>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</si>
  <si>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</si>
  <si>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</si>
  <si>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</si>
  <si>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</si>
  <si>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</si>
  <si>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</si>
  <si>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</si>
  <si>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</si>
  <si>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</si>
  <si>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</si>
  <si>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</si>
  <si>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</si>
  <si>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大分県　中津市</t>
  </si>
  <si>
    <t>中津市営新博多町駐車場</t>
  </si>
  <si>
    <t>法非適用</t>
  </si>
  <si>
    <t>駐車場整備事業</t>
  </si>
  <si>
    <t>-</t>
  </si>
  <si>
    <t>Ａ３Ｂ２</t>
  </si>
  <si>
    <t>該当数値なし</t>
  </si>
  <si>
    <t>届出駐車場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</si>
  <si>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</si>
  <si>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</si>
  <si>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</si>
  <si>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</si>
  <si>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</si>
  <si>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</si>
  <si>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</si>
  <si>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</si>
  <si>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</si>
  <si>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</si>
  <si>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　一般会計からの繰入は行っておらず、料金収入のみで総費用を賄えている。また、償還すべき債務はない。
　更新投資等に充てるための基金についても、毎年積立ができている。</t>
    <rPh sb="1" eb="3">
      <t>イッパン</t>
    </rPh>
    <rPh sb="3" eb="5">
      <t>カイケイ</t>
    </rPh>
    <rPh sb="8" eb="10">
      <t>クリイレ</t>
    </rPh>
    <rPh sb="11" eb="12">
      <t>オコナ</t>
    </rPh>
    <rPh sb="18" eb="20">
      <t>リョウキン</t>
    </rPh>
    <rPh sb="20" eb="22">
      <t>シュウニュウ</t>
    </rPh>
    <rPh sb="25" eb="28">
      <t>ソウヒヨウ</t>
    </rPh>
    <rPh sb="29" eb="30">
      <t>マカナ</t>
    </rPh>
    <rPh sb="38" eb="40">
      <t>ショウカン</t>
    </rPh>
    <rPh sb="43" eb="45">
      <t>サイム</t>
    </rPh>
    <rPh sb="51" eb="53">
      <t>コウシン</t>
    </rPh>
    <rPh sb="53" eb="55">
      <t>トウシ</t>
    </rPh>
    <rPh sb="55" eb="56">
      <t>トウ</t>
    </rPh>
    <rPh sb="57" eb="58">
      <t>ア</t>
    </rPh>
    <rPh sb="63" eb="65">
      <t>キキン</t>
    </rPh>
    <rPh sb="71" eb="73">
      <t>マイネン</t>
    </rPh>
    <rPh sb="73" eb="75">
      <t>ツミタテ</t>
    </rPh>
    <phoneticPr fontId="6"/>
  </si>
  <si>
    <t>　平成26年3月有料化の際に、場内の改修及び自動精算システムの導入を行ったため、今後10年の投資の予定はない。
　駐車場設置の目的が、商業等の再活性化及び市民の利便性を図ることであるため、事業廃止や多用途変換は考えていない。</t>
    <rPh sb="1" eb="3">
      <t>ヘイセイ</t>
    </rPh>
    <rPh sb="5" eb="6">
      <t>ネン</t>
    </rPh>
    <rPh sb="7" eb="8">
      <t>ガツ</t>
    </rPh>
    <rPh sb="8" eb="11">
      <t>ユウリョウカ</t>
    </rPh>
    <rPh sb="12" eb="13">
      <t>サイ</t>
    </rPh>
    <rPh sb="15" eb="17">
      <t>ジョウナイ</t>
    </rPh>
    <rPh sb="18" eb="20">
      <t>カイシュウ</t>
    </rPh>
    <rPh sb="20" eb="21">
      <t>オヨ</t>
    </rPh>
    <rPh sb="22" eb="24">
      <t>ジドウ</t>
    </rPh>
    <rPh sb="24" eb="26">
      <t>セイサン</t>
    </rPh>
    <rPh sb="31" eb="33">
      <t>ドウニュウ</t>
    </rPh>
    <rPh sb="34" eb="35">
      <t>オコナ</t>
    </rPh>
    <rPh sb="57" eb="60">
      <t>チュウシャジョウ</t>
    </rPh>
    <rPh sb="60" eb="62">
      <t>セッチ</t>
    </rPh>
    <rPh sb="63" eb="65">
      <t>モクテキ</t>
    </rPh>
    <rPh sb="67" eb="69">
      <t>ショウギョウ</t>
    </rPh>
    <rPh sb="69" eb="70">
      <t>トウ</t>
    </rPh>
    <rPh sb="71" eb="75">
      <t>サイカッセイカ</t>
    </rPh>
    <rPh sb="75" eb="76">
      <t>オヨ</t>
    </rPh>
    <rPh sb="77" eb="79">
      <t>シミン</t>
    </rPh>
    <rPh sb="80" eb="83">
      <t>リベンセイ</t>
    </rPh>
    <rPh sb="84" eb="85">
      <t>ハカ</t>
    </rPh>
    <phoneticPr fontId="6"/>
  </si>
  <si>
    <t>　隣接するアーケード街で月に1度行われる南部自由市場や「ひなまつり」「中津祇園」の際には、多くの利用がある。また、商店街関係者も定期的に利用している。
　商業等の再活性化及び市民の利便性を図るうえで、当該駐車場は必要であると考える。</t>
    <rPh sb="1" eb="3">
      <t>リンセツ</t>
    </rPh>
    <rPh sb="10" eb="11">
      <t>ガイ</t>
    </rPh>
    <rPh sb="12" eb="13">
      <t>ツキ</t>
    </rPh>
    <rPh sb="15" eb="16">
      <t>ド</t>
    </rPh>
    <rPh sb="16" eb="17">
      <t>オコナ</t>
    </rPh>
    <rPh sb="20" eb="22">
      <t>ナンブ</t>
    </rPh>
    <rPh sb="22" eb="24">
      <t>ジユウ</t>
    </rPh>
    <rPh sb="24" eb="26">
      <t>イチバ</t>
    </rPh>
    <rPh sb="35" eb="37">
      <t>ナカツ</t>
    </rPh>
    <rPh sb="37" eb="39">
      <t>ギオン</t>
    </rPh>
    <rPh sb="41" eb="42">
      <t>サイ</t>
    </rPh>
    <rPh sb="45" eb="46">
      <t>オオ</t>
    </rPh>
    <rPh sb="48" eb="50">
      <t>リヨウ</t>
    </rPh>
    <rPh sb="57" eb="60">
      <t>ショウテンガイ</t>
    </rPh>
    <rPh sb="60" eb="63">
      <t>カンケイシャ</t>
    </rPh>
    <rPh sb="64" eb="67">
      <t>テイキテキ</t>
    </rPh>
    <rPh sb="68" eb="70">
      <t>リヨウ</t>
    </rPh>
    <rPh sb="77" eb="79">
      <t>ショウギョウ</t>
    </rPh>
    <rPh sb="79" eb="80">
      <t>トウ</t>
    </rPh>
    <rPh sb="81" eb="85">
      <t>サイカッセイカ</t>
    </rPh>
    <rPh sb="85" eb="86">
      <t>オヨ</t>
    </rPh>
    <rPh sb="87" eb="89">
      <t>シミン</t>
    </rPh>
    <rPh sb="90" eb="93">
      <t>リベンセイ</t>
    </rPh>
    <rPh sb="94" eb="95">
      <t>ハカ</t>
    </rPh>
    <rPh sb="100" eb="102">
      <t>トウガイ</t>
    </rPh>
    <rPh sb="102" eb="105">
      <t>チュウシャジョウ</t>
    </rPh>
    <rPh sb="106" eb="108">
      <t>ヒツヨウ</t>
    </rPh>
    <rPh sb="112" eb="113">
      <t>カンガ</t>
    </rPh>
    <phoneticPr fontId="6"/>
  </si>
  <si>
    <t>黒字で推移していますが、利用者に対するさらなるサービスの向上に努める。</t>
    <rPh sb="0" eb="2">
      <t>クロジ</t>
    </rPh>
    <rPh sb="3" eb="5">
      <t>スイイ</t>
    </rPh>
    <rPh sb="12" eb="15">
      <t>リヨウシャ</t>
    </rPh>
    <rPh sb="16" eb="17">
      <t>タイ</t>
    </rPh>
    <rPh sb="28" eb="30">
      <t>コウジョウ</t>
    </rPh>
    <rPh sb="31" eb="32">
      <t>ツト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</si>
</sst>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0</c:v>
                </c:pt>
                <c:pt idx="1">
                  <c:v>33.9</c:v>
                </c:pt>
                <c:pt idx="2">
                  <c:v>144.69999999999999</c:v>
                </c:pt>
                <c:pt idx="3">
                  <c:v>127.1</c:v>
                </c:pt>
                <c:pt idx="4">
                  <c:v>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67136"/>
        <c:axId val="102273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67136"/>
        <c:axId val="102273408"/>
      </c:lineChart>
      <c:dateAx>
        <c:axId val="102267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273408"/>
        <c:crosses val="autoZero"/>
        <c:auto val="1"/>
        <c:lblOffset val="100"/>
        <c:baseTimeUnit val="years"/>
      </c:dateAx>
      <c:valAx>
        <c:axId val="102273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267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85888"/>
        <c:axId val="10529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85888"/>
        <c:axId val="105292160"/>
      </c:lineChart>
      <c:dateAx>
        <c:axId val="105285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92160"/>
        <c:crosses val="autoZero"/>
        <c:auto val="1"/>
        <c:lblOffset val="100"/>
        <c:baseTimeUnit val="years"/>
      </c:dateAx>
      <c:valAx>
        <c:axId val="10529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5285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14176"/>
        <c:axId val="10532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14176"/>
        <c:axId val="105324544"/>
      </c:lineChart>
      <c:dateAx>
        <c:axId val="10531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324544"/>
        <c:crosses val="autoZero"/>
        <c:auto val="1"/>
        <c:lblOffset val="100"/>
        <c:baseTimeUnit val="years"/>
      </c:dateAx>
      <c:valAx>
        <c:axId val="10532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5314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71136"/>
        <c:axId val="10537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71136"/>
        <c:axId val="105373056"/>
      </c:lineChart>
      <c:dateAx>
        <c:axId val="10537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373056"/>
        <c:crosses val="autoZero"/>
        <c:auto val="1"/>
        <c:lblOffset val="100"/>
        <c:baseTimeUnit val="years"/>
      </c:dateAx>
      <c:valAx>
        <c:axId val="10537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5371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74688"/>
        <c:axId val="10548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74688"/>
        <c:axId val="105485056"/>
      </c:lineChart>
      <c:dateAx>
        <c:axId val="1054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485056"/>
        <c:crosses val="autoZero"/>
        <c:auto val="1"/>
        <c:lblOffset val="100"/>
        <c:baseTimeUnit val="years"/>
      </c:dateAx>
      <c:valAx>
        <c:axId val="105485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5474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97568"/>
        <c:axId val="105599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97568"/>
        <c:axId val="105599744"/>
      </c:lineChart>
      <c:dateAx>
        <c:axId val="105597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599744"/>
        <c:crosses val="autoZero"/>
        <c:auto val="1"/>
        <c:lblOffset val="100"/>
        <c:baseTimeUnit val="years"/>
      </c:dateAx>
      <c:valAx>
        <c:axId val="105599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5597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273.3</c:v>
                </c:pt>
                <c:pt idx="2">
                  <c:v>228.9</c:v>
                </c:pt>
                <c:pt idx="3">
                  <c:v>282.2</c:v>
                </c:pt>
                <c:pt idx="4">
                  <c:v>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34048"/>
        <c:axId val="105640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34048"/>
        <c:axId val="105640320"/>
      </c:lineChart>
      <c:dateAx>
        <c:axId val="105634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40320"/>
        <c:crosses val="autoZero"/>
        <c:auto val="1"/>
        <c:lblOffset val="100"/>
        <c:baseTimeUnit val="years"/>
      </c:dateAx>
      <c:valAx>
        <c:axId val="105640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5634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-195.4</c:v>
                </c:pt>
                <c:pt idx="2">
                  <c:v>30.9</c:v>
                </c:pt>
                <c:pt idx="3">
                  <c:v>21.3</c:v>
                </c:pt>
                <c:pt idx="4">
                  <c:v>28.1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86912"/>
        <c:axId val="105693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86912"/>
        <c:axId val="105693184"/>
      </c:lineChart>
      <c:dateAx>
        <c:axId val="105686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93184"/>
        <c:crosses val="autoZero"/>
        <c:auto val="1"/>
        <c:lblOffset val="100"/>
        <c:baseTimeUnit val="years"/>
      </c:dateAx>
      <c:valAx>
        <c:axId val="105693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5686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-65</c:v>
                </c:pt>
                <c:pt idx="1">
                  <c:v>-342</c:v>
                </c:pt>
                <c:pt idx="2">
                  <c:v>466</c:v>
                </c:pt>
                <c:pt idx="3">
                  <c:v>318</c:v>
                </c:pt>
                <c:pt idx="4">
                  <c:v>521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21216"/>
        <c:axId val="10573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21216"/>
        <c:axId val="105731584"/>
      </c:lineChart>
      <c:dateAx>
        <c:axId val="105721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731584"/>
        <c:crosses val="autoZero"/>
        <c:auto val="1"/>
        <c:lblOffset val="100"/>
        <c:baseTimeUnit val="years"/>
      </c:dateAx>
      <c:valAx>
        <c:axId val="10573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5721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/>
  </sheetViews>
  <sheetFormatPr defaultColWidth="2.625" defaultRowHeight="13.5" x14ac:dyDescent="0.1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 x14ac:dyDescent="0.15">
      <c r="A6" s="2"/>
      <c r="B6" s="82" t="str">
        <f>データ!H6&amp;"　"&amp;データ!I6</f>
        <v>大分県中津市　中津市営新博多町駐車場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 x14ac:dyDescent="0.15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Ａ３Ｂ２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131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公共施設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1518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 x14ac:dyDescent="0.15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届出駐車場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広場式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17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45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100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導入なし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 x14ac:dyDescent="0.15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 x14ac:dyDescent="0.15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132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 x14ac:dyDescent="0.15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 x14ac:dyDescent="0.15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 x14ac:dyDescent="0.15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 x14ac:dyDescent="0.15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 x14ac:dyDescent="0.15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 x14ac:dyDescent="0.15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 x14ac:dyDescent="0.15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 x14ac:dyDescent="0.15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 x14ac:dyDescent="0.15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 x14ac:dyDescent="0.15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 x14ac:dyDescent="0.15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 x14ac:dyDescent="0.15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 x14ac:dyDescent="0.15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 x14ac:dyDescent="0.15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 x14ac:dyDescent="0.15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 x14ac:dyDescent="0.15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0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33.9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144.69999999999999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127.1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139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0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273.3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228.9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282.2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260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 x14ac:dyDescent="0.15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356.8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366.4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317.5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467.9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385.1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9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10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11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9.5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9.9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182.5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181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182.1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184.8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182.5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133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 x14ac:dyDescent="0.15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 x14ac:dyDescent="0.15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 x14ac:dyDescent="0.15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 x14ac:dyDescent="0.15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 x14ac:dyDescent="0.15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 x14ac:dyDescent="0.15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 x14ac:dyDescent="0.15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 x14ac:dyDescent="0.15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 x14ac:dyDescent="0.15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 x14ac:dyDescent="0.15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 x14ac:dyDescent="0.15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 x14ac:dyDescent="0.15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 x14ac:dyDescent="0.15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 x14ac:dyDescent="0.15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 x14ac:dyDescent="0.15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 x14ac:dyDescent="0.15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 x14ac:dyDescent="0.15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134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 x14ac:dyDescent="0.15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 x14ac:dyDescent="0.15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 x14ac:dyDescent="0.15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0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-195.4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30.9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21.3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28.1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-65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-342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466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318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521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 x14ac:dyDescent="0.15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19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60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60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55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38.799999999999997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37.6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37.700000000000003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38.5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37.6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7659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6771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7055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8884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8279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 x14ac:dyDescent="0.15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 x14ac:dyDescent="0.15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 x14ac:dyDescent="0.15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 x14ac:dyDescent="0.15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 x14ac:dyDescent="0.15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 x14ac:dyDescent="0.15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 x14ac:dyDescent="0.15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 x14ac:dyDescent="0.15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 x14ac:dyDescent="0.15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 x14ac:dyDescent="0.15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 x14ac:dyDescent="0.15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 x14ac:dyDescent="0.15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135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 x14ac:dyDescent="0.15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46791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 x14ac:dyDescent="0.15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 x14ac:dyDescent="0.15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 x14ac:dyDescent="0.15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 x14ac:dyDescent="0.15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 x14ac:dyDescent="0.15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 x14ac:dyDescent="0.15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 x14ac:dyDescent="0.15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 x14ac:dyDescent="0.15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 x14ac:dyDescent="0.15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 x14ac:dyDescent="0.15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 x14ac:dyDescent="0.15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44.3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76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59.3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88.6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72.2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 x14ac:dyDescent="0.15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 x14ac:dyDescent="0.15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 x14ac:dyDescent="0.15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 x14ac:dyDescent="0.15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 x14ac:dyDescent="0.15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 x14ac:dyDescent="0.15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 x14ac:dyDescent="0.1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 x14ac:dyDescent="0.1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 x14ac:dyDescent="0.15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 x14ac:dyDescent="0.1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 x14ac:dyDescent="0.15">
      <c r="A6" s="50" t="s">
        <v>109</v>
      </c>
      <c r="B6" s="61">
        <f>B8</f>
        <v>2016</v>
      </c>
      <c r="C6" s="61">
        <f t="shared" ref="C6:X6" si="1">C8</f>
        <v>442038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3</v>
      </c>
      <c r="H6" s="61" t="str">
        <f>SUBSTITUTE(H8,"　","")</f>
        <v>大分県中津市</v>
      </c>
      <c r="I6" s="61" t="str">
        <f t="shared" si="1"/>
        <v>中津市営新博多町駐車場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広場式</v>
      </c>
      <c r="R6" s="64">
        <f t="shared" si="1"/>
        <v>17</v>
      </c>
      <c r="S6" s="63" t="str">
        <f t="shared" si="1"/>
        <v>公共施設</v>
      </c>
      <c r="T6" s="63" t="str">
        <f t="shared" si="1"/>
        <v>無</v>
      </c>
      <c r="U6" s="64">
        <f t="shared" si="1"/>
        <v>1518</v>
      </c>
      <c r="V6" s="64">
        <f t="shared" si="1"/>
        <v>45</v>
      </c>
      <c r="W6" s="64">
        <f t="shared" si="1"/>
        <v>100</v>
      </c>
      <c r="X6" s="63" t="str">
        <f t="shared" si="1"/>
        <v>導入なし</v>
      </c>
      <c r="Y6" s="65">
        <f>IF(Y8="-",NA(),Y8)</f>
        <v>0</v>
      </c>
      <c r="Z6" s="65">
        <f t="shared" ref="Z6:AH6" si="2">IF(Z8="-",NA(),Z8)</f>
        <v>33.9</v>
      </c>
      <c r="AA6" s="65">
        <f t="shared" si="2"/>
        <v>144.69999999999999</v>
      </c>
      <c r="AB6" s="65">
        <f t="shared" si="2"/>
        <v>127.1</v>
      </c>
      <c r="AC6" s="65">
        <f t="shared" si="2"/>
        <v>139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0</v>
      </c>
      <c r="BG6" s="65">
        <f t="shared" ref="BG6:BO6" si="5">IF(BG8="-",NA(),BG8)</f>
        <v>-195.4</v>
      </c>
      <c r="BH6" s="65">
        <f t="shared" si="5"/>
        <v>30.9</v>
      </c>
      <c r="BI6" s="65">
        <f t="shared" si="5"/>
        <v>21.3</v>
      </c>
      <c r="BJ6" s="65">
        <f t="shared" si="5"/>
        <v>28.1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-65</v>
      </c>
      <c r="BR6" s="66">
        <f t="shared" ref="BR6:BZ6" si="6">IF(BR8="-",NA(),BR8)</f>
        <v>-342</v>
      </c>
      <c r="BS6" s="66">
        <f t="shared" si="6"/>
        <v>466</v>
      </c>
      <c r="BT6" s="66">
        <f t="shared" si="6"/>
        <v>318</v>
      </c>
      <c r="BU6" s="66">
        <f t="shared" si="6"/>
        <v>521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46791</v>
      </c>
      <c r="CN6" s="64">
        <f t="shared" si="7"/>
        <v>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111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0</v>
      </c>
      <c r="DL6" s="65">
        <f t="shared" ref="DL6:DT6" si="9">IF(DL8="-",NA(),DL8)</f>
        <v>273.3</v>
      </c>
      <c r="DM6" s="65">
        <f t="shared" si="9"/>
        <v>228.9</v>
      </c>
      <c r="DN6" s="65">
        <f t="shared" si="9"/>
        <v>282.2</v>
      </c>
      <c r="DO6" s="65">
        <f t="shared" si="9"/>
        <v>260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 x14ac:dyDescent="0.15">
      <c r="A7" s="50" t="s">
        <v>112</v>
      </c>
      <c r="B7" s="61">
        <f t="shared" ref="B7:X7" si="10">B8</f>
        <v>2016</v>
      </c>
      <c r="C7" s="61">
        <f t="shared" si="10"/>
        <v>442038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3</v>
      </c>
      <c r="H7" s="61" t="str">
        <f t="shared" si="10"/>
        <v>大分県　中津市</v>
      </c>
      <c r="I7" s="61" t="str">
        <f t="shared" si="10"/>
        <v>中津市営新博多町駐車場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広場式</v>
      </c>
      <c r="R7" s="64">
        <f t="shared" si="10"/>
        <v>17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1518</v>
      </c>
      <c r="V7" s="64">
        <f t="shared" si="10"/>
        <v>45</v>
      </c>
      <c r="W7" s="64">
        <f t="shared" si="10"/>
        <v>100</v>
      </c>
      <c r="X7" s="63" t="str">
        <f t="shared" si="10"/>
        <v>導入なし</v>
      </c>
      <c r="Y7" s="65">
        <f>Y8</f>
        <v>0</v>
      </c>
      <c r="Z7" s="65">
        <f t="shared" ref="Z7:AH7" si="11">Z8</f>
        <v>33.9</v>
      </c>
      <c r="AA7" s="65">
        <f t="shared" si="11"/>
        <v>144.69999999999999</v>
      </c>
      <c r="AB7" s="65">
        <f t="shared" si="11"/>
        <v>127.1</v>
      </c>
      <c r="AC7" s="65">
        <f t="shared" si="11"/>
        <v>139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0</v>
      </c>
      <c r="BG7" s="65">
        <f t="shared" ref="BG7:BO7" si="14">BG8</f>
        <v>-195.4</v>
      </c>
      <c r="BH7" s="65">
        <f t="shared" si="14"/>
        <v>30.9</v>
      </c>
      <c r="BI7" s="65">
        <f t="shared" si="14"/>
        <v>21.3</v>
      </c>
      <c r="BJ7" s="65">
        <f t="shared" si="14"/>
        <v>28.1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-65</v>
      </c>
      <c r="BR7" s="66">
        <f t="shared" ref="BR7:BZ7" si="15">BR8</f>
        <v>-342</v>
      </c>
      <c r="BS7" s="66">
        <f t="shared" si="15"/>
        <v>466</v>
      </c>
      <c r="BT7" s="66">
        <f t="shared" si="15"/>
        <v>318</v>
      </c>
      <c r="BU7" s="66">
        <f t="shared" si="15"/>
        <v>521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113</v>
      </c>
      <c r="CC7" s="65" t="s">
        <v>113</v>
      </c>
      <c r="CD7" s="65" t="s">
        <v>113</v>
      </c>
      <c r="CE7" s="65" t="s">
        <v>113</v>
      </c>
      <c r="CF7" s="65" t="s">
        <v>113</v>
      </c>
      <c r="CG7" s="65" t="s">
        <v>113</v>
      </c>
      <c r="CH7" s="65" t="s">
        <v>113</v>
      </c>
      <c r="CI7" s="65" t="s">
        <v>113</v>
      </c>
      <c r="CJ7" s="65" t="s">
        <v>113</v>
      </c>
      <c r="CK7" s="65" t="s">
        <v>111</v>
      </c>
      <c r="CL7" s="62"/>
      <c r="CM7" s="64">
        <f>CM8</f>
        <v>46791</v>
      </c>
      <c r="CN7" s="64">
        <f>CN8</f>
        <v>0</v>
      </c>
      <c r="CO7" s="65" t="s">
        <v>113</v>
      </c>
      <c r="CP7" s="65" t="s">
        <v>113</v>
      </c>
      <c r="CQ7" s="65" t="s">
        <v>113</v>
      </c>
      <c r="CR7" s="65" t="s">
        <v>113</v>
      </c>
      <c r="CS7" s="65" t="s">
        <v>113</v>
      </c>
      <c r="CT7" s="65" t="s">
        <v>113</v>
      </c>
      <c r="CU7" s="65" t="s">
        <v>113</v>
      </c>
      <c r="CV7" s="65" t="s">
        <v>113</v>
      </c>
      <c r="CW7" s="65" t="s">
        <v>113</v>
      </c>
      <c r="CX7" s="65" t="s">
        <v>111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0</v>
      </c>
      <c r="DL7" s="65">
        <f t="shared" ref="DL7:DT7" si="17">DL8</f>
        <v>273.3</v>
      </c>
      <c r="DM7" s="65">
        <f t="shared" si="17"/>
        <v>228.9</v>
      </c>
      <c r="DN7" s="65">
        <f t="shared" si="17"/>
        <v>282.2</v>
      </c>
      <c r="DO7" s="65">
        <f t="shared" si="17"/>
        <v>260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 x14ac:dyDescent="0.15">
      <c r="A8" s="50"/>
      <c r="B8" s="68">
        <v>2016</v>
      </c>
      <c r="C8" s="68">
        <v>442038</v>
      </c>
      <c r="D8" s="68">
        <v>47</v>
      </c>
      <c r="E8" s="68">
        <v>14</v>
      </c>
      <c r="F8" s="68">
        <v>0</v>
      </c>
      <c r="G8" s="68">
        <v>3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17</v>
      </c>
      <c r="S8" s="70" t="s">
        <v>123</v>
      </c>
      <c r="T8" s="70" t="s">
        <v>124</v>
      </c>
      <c r="U8" s="71">
        <v>1518</v>
      </c>
      <c r="V8" s="71">
        <v>45</v>
      </c>
      <c r="W8" s="71">
        <v>100</v>
      </c>
      <c r="X8" s="70" t="s">
        <v>125</v>
      </c>
      <c r="Y8" s="72">
        <v>0</v>
      </c>
      <c r="Z8" s="72">
        <v>33.9</v>
      </c>
      <c r="AA8" s="72">
        <v>144.69999999999999</v>
      </c>
      <c r="AB8" s="72">
        <v>127.1</v>
      </c>
      <c r="AC8" s="72">
        <v>139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0</v>
      </c>
      <c r="BG8" s="72">
        <v>-195.4</v>
      </c>
      <c r="BH8" s="72">
        <v>30.9</v>
      </c>
      <c r="BI8" s="72">
        <v>21.3</v>
      </c>
      <c r="BJ8" s="72">
        <v>28.1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-65</v>
      </c>
      <c r="BR8" s="73">
        <v>-342</v>
      </c>
      <c r="BS8" s="73">
        <v>466</v>
      </c>
      <c r="BT8" s="74">
        <v>318</v>
      </c>
      <c r="BU8" s="74">
        <v>521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46791</v>
      </c>
      <c r="CN8" s="71">
        <v>0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0</v>
      </c>
      <c r="DL8" s="72">
        <v>273.3</v>
      </c>
      <c r="DM8" s="72">
        <v>228.9</v>
      </c>
      <c r="DN8" s="72">
        <v>282.2</v>
      </c>
      <c r="DO8" s="72">
        <v>260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 x14ac:dyDescent="0.1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 x14ac:dyDescent="0.1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2018-03-13T01:33:14Z</cp:lastPrinted>
  <dcterms:created xsi:type="dcterms:W3CDTF">2018-02-09T01:54:12Z</dcterms:created>
  <dcterms:modified xsi:type="dcterms:W3CDTF">2018-03-16T02:06:51Z</dcterms:modified>
  <cp:category/>
</cp:coreProperties>
</file>