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E85" i="4"/>
  <c r="BB10" i="4"/>
  <c r="AT10" i="4"/>
  <c r="W10" i="4"/>
  <c r="I10"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<sst xmlns="http://schemas.openxmlformats.org/spreadsheetml/2006/main" count="232" uniqueCount="120">
  <si>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</si>
  <si>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</si>
  <si>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</si>
  <si>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</si>
  <si>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</si>
  <si>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</si>
  <si>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</si>
  <si>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</si>
  <si>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</si>
  <si>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</si>
  <si>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</si>
  <si>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</si>
  <si>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</si>
  <si>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</si>
  <si>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</si>
  <si>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</si>
  <si>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</si>
  <si>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</si>
  <si>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</si>
  <si>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</si>
  <si>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</si>
  <si>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</si>
  <si>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</si>
  <si>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</si>
  <si>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</si>
  <si>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</si>
  <si>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</si>
  <si>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</si>
  <si>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</si>
  <si>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</si>
  <si>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</si>
  <si>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</si>
  <si>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</si>
  <si>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</si>
  <si>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</si>
  <si>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</si>
  <si>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</si>
  <si>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</si>
  <si>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</si>
  <si>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</si>
  <si>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</si>
  <si>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</si>
  <si>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</si>
  <si>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</si>
  <si>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</si>
  <si>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</si>
  <si>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</si>
  <si>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</si>
  <si>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</si>
  <si>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</si>
  <si>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</si>
  <si>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</si>
  <si>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</si>
  <si>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</si>
  <si>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</si>
  <si>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</si>
  <si>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</si>
  <si>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</si>
  <si>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</si>
  <si>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</si>
  <si>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</si>
  <si>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</si>
  <si>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</si>
  <si>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</si>
  <si>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</si>
  <si>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</si>
  <si>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</si>
  <si>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</si>
  <si>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</si>
  <si>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</si>
  <si>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</si>
  <si>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</si>
  <si>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</si>
  <si>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</si>
  <si>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</si>
  <si>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</si>
  <si>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</si>
  <si>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</si>
  <si>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</si>
  <si>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</si>
  <si>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</si>
  <si>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</si>
  <si>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</si>
  <si>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</si>
  <si>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</si>
  <si>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</si>
  <si>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</si>
  <si>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</si>
  <si>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</si>
  <si>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</si>
  <si>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</si>
  <si>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</si>
  <si>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</si>
  <si>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</si>
  <si>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</si>
  <si>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</si>
  <si>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</si>
  <si>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</si>
  <si>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</si>
  <si>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</si>
  <si>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</si>
  <si>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</si>
  <si>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</si>
  <si>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</si>
  <si>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</si>
  <si>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日出町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</si>
  <si>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</si>
  <si>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</si>
  <si>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</si>
  <si>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</si>
  <si>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</si>
  <si>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</si>
  <si>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</si>
  <si>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</si>
  <si>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</si>
  <si>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</si>
  <si>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経営の健全性については、①経常収支比率が平成28年度数値で126.80%であり、全国平均値（114.35%）及び、類似団体平均値（111.71%）を大きく上回っている。　　　　　　        　　　　　　　　　　　　　　　　また、②累積欠損金については発生しておらず、健全な経営状況にあるといえる。③流動比率については、平成28年度数値で229.15%となっており、類似団体平均値（384.34%）を下回っているが、当該指標の目安とされる100％を大きく上回っている。　　　　　　　　　　　　　また、④企業債残高対給水収益比率についても平成28年度数値で254.52%で、全国平均値（270.87%）及び、類似団体平均値（380.58%）を下回っており、⑤料金回収率も、平成28年度数値で123.11%で、全国平均値（105.59%）及び、類似団体平均値（102.38%）を大きく上回っているので、比較的健全な経営状況にあるといえる。                               経営の効率性については、⑦施設利用率が平成28年度数値で62.59%と、全国平均値（59.94%）及び、類似団体平均値（54.92%）を大きく上回っていることと、⑥給水原価が平成28年度数値で99.33円と、全国平均値（163.27円）及び、類似団体平均値（168.67円）を大きく下回っていることで費用の効率化が図られているといえる。⑧有収率については、平成28年度数値で80.69%と、全国平均値（90.22%）及び、類似団体平均値（82.66%）に比べ低くなっており、今後は、漏水調査や老朽管の布設替の計画的実施が急務となっている。</t>
    <phoneticPr fontId="4"/>
  </si>
  <si>
    <t>①有形固定資産減価償却率については、平成28年度数値で51.62%と、全国平均値（47.91%）及び、類似団体平均値（48.49%）と比べてもあまり差がないが、年々上昇傾向にある。　　　　　　　　　　　　　　　　　　　　　　②管路経年比率については、平成28年度数値で3.25%と、全国平均値（15.00%）及び、類似団体平均値（12.79%）に比べ大きく下回っており、法定耐用年数を超えた管路延長の割合がかなり少ない傾向にあるが、③管路更新率が平成28年度数値で0.27%と、全国平均値（0.76%）及び、類似団体平均値（0.71%）を下回っており、今後管路の更新等必要に応じた投資計画の見直しが必要である。</t>
    <phoneticPr fontId="4"/>
  </si>
  <si>
    <t>日出町においては、施設の効率性、収益性、財務の安全性については、概ね良好と判断していますが、給水人口の減少や、大口企業の撤退等で水道料金収入が減収する中で、厳しい財政運営が予想されることから、各指標の傾向を十分に分析し対策を講じる必要性があります。　　　　　　　　　　　　　　　また、各施設の老朽化が要因と思われる、有収率の低下現象の対応のため、漏水調査や老朽管の更新等の計画的実施が必要です。           　　　　　 平成29年度より簡易水道事業との統合により、スケールメリットを生かした運営により、徹底したコスト削減と、効率的な運営管理をめざします。</t>
    <rPh sb="214" eb="216">
      <t>ヘイセイ</t>
    </rPh>
    <rPh sb="218" eb="220">
      <t>ネンド</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</si>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</sst>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0.45</c:v>
                </c:pt>
                <c:pt idx="1">
                  <c:v>0.05</c:v>
                </c:pt>
                <c:pt idx="2">
                  <c:v>0.2</c:v>
                </c:pt>
                <c:pt idx="3">
                  <c:v>0.49</c:v>
                </c:pt>
                <c:pt idx="4">
                  <c:v>0.27</c:v>
                </c:pt>
              </c:numCache>
            </c:numRef>
          </c:val>
        </c:ser>
        <c:dLbls>
          <c:showLegendKey val="0"/>
          <c:showVal val="0"/>
          <c:showCatName val="0"/>
          <c:showSerName val="0"/>
          <c:showPercent val="0"/>
          <c:showBubbleSize val="0"/>
        </c:dLbls>
        <c:gapWidth val="150"/>
        <c:axId val="85136512"/>
        <c:axId val="85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85136512"/>
        <c:axId val="85138432"/>
      </c:lineChart>
      <c:dateAx>
        <c:axId val="85136512"/>
        <c:scaling>
          <c:orientation val="minMax"/>
        </c:scaling>
        <c:delete val="1"/>
        <c:axPos val="b"/>
        <c:numFmt formatCode="ge" sourceLinked="1"/>
        <c:majorTickMark val="none"/>
        <c:minorTickMark val="none"/>
        <c:tickLblPos val="none"/>
        <c:crossAx val="85138432"/>
        <c:crosses val="autoZero"/>
        <c:auto val="1"/>
        <c:lblOffset val="100"/>
        <c:baseTimeUnit val="years"/>
      </c:dateAx>
      <c:valAx>
        <c:axId val="851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63.65</c:v>
                </c:pt>
                <c:pt idx="1">
                  <c:v>63.27</c:v>
                </c:pt>
                <c:pt idx="2">
                  <c:v>64.81</c:v>
                </c:pt>
                <c:pt idx="3">
                  <c:v>62.29</c:v>
                </c:pt>
                <c:pt idx="4">
                  <c:v>62.59</c:v>
                </c:pt>
              </c:numCache>
            </c:numRef>
          </c:val>
        </c:ser>
        <c:dLbls>
          <c:showLegendKey val="0"/>
          <c:showVal val="0"/>
          <c:showCatName val="0"/>
          <c:showSerName val="0"/>
          <c:showPercent val="0"/>
          <c:showBubbleSize val="0"/>
        </c:dLbls>
        <c:gapWidth val="150"/>
        <c:axId val="91969024"/>
        <c:axId val="919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91969024"/>
        <c:axId val="91970944"/>
      </c:lineChart>
      <c:dateAx>
        <c:axId val="91969024"/>
        <c:scaling>
          <c:orientation val="minMax"/>
        </c:scaling>
        <c:delete val="1"/>
        <c:axPos val="b"/>
        <c:numFmt formatCode="ge" sourceLinked="1"/>
        <c:majorTickMark val="none"/>
        <c:minorTickMark val="none"/>
        <c:tickLblPos val="none"/>
        <c:crossAx val="91970944"/>
        <c:crosses val="autoZero"/>
        <c:auto val="1"/>
        <c:lblOffset val="100"/>
        <c:baseTimeUnit val="years"/>
      </c:dateAx>
      <c:valAx>
        <c:axId val="919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81.209999999999994</c:v>
                </c:pt>
                <c:pt idx="1">
                  <c:v>80.05</c:v>
                </c:pt>
                <c:pt idx="2">
                  <c:v>76.069999999999993</c:v>
                </c:pt>
                <c:pt idx="3">
                  <c:v>79.38</c:v>
                </c:pt>
                <c:pt idx="4">
                  <c:v>80.69</c:v>
                </c:pt>
              </c:numCache>
            </c:numRef>
          </c:val>
        </c:ser>
        <c:dLbls>
          <c:showLegendKey val="0"/>
          <c:showVal val="0"/>
          <c:showCatName val="0"/>
          <c:showSerName val="0"/>
          <c:showPercent val="0"/>
          <c:showBubbleSize val="0"/>
        </c:dLbls>
        <c:gapWidth val="150"/>
        <c:axId val="92030080"/>
        <c:axId val="92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2030080"/>
        <c:axId val="92032000"/>
      </c:lineChart>
      <c:dateAx>
        <c:axId val="92030080"/>
        <c:scaling>
          <c:orientation val="minMax"/>
        </c:scaling>
        <c:delete val="1"/>
        <c:axPos val="b"/>
        <c:numFmt formatCode="ge" sourceLinked="1"/>
        <c:majorTickMark val="none"/>
        <c:minorTickMark val="none"/>
        <c:tickLblPos val="none"/>
        <c:crossAx val="92032000"/>
        <c:crosses val="autoZero"/>
        <c:auto val="1"/>
        <c:lblOffset val="100"/>
        <c:baseTimeUnit val="years"/>
      </c:dateAx>
      <c:valAx>
        <c:axId val="92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112.32</c:v>
                </c:pt>
                <c:pt idx="1">
                  <c:v>107.6</c:v>
                </c:pt>
                <c:pt idx="2">
                  <c:v>120.48</c:v>
                </c:pt>
                <c:pt idx="3">
                  <c:v>121.02</c:v>
                </c:pt>
                <c:pt idx="4">
                  <c:v>126.8</c:v>
                </c:pt>
              </c:numCache>
            </c:numRef>
          </c:val>
        </c:ser>
        <c:dLbls>
          <c:showLegendKey val="0"/>
          <c:showVal val="0"/>
          <c:showCatName val="0"/>
          <c:showSerName val="0"/>
          <c:showPercent val="0"/>
          <c:showBubbleSize val="0"/>
        </c:dLbls>
        <c:gapWidth val="150"/>
        <c:axId val="85177088"/>
        <c:axId val="851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85177088"/>
        <c:axId val="85179008"/>
      </c:lineChart>
      <c:dateAx>
        <c:axId val="85177088"/>
        <c:scaling>
          <c:orientation val="minMax"/>
        </c:scaling>
        <c:delete val="1"/>
        <c:axPos val="b"/>
        <c:numFmt formatCode="ge" sourceLinked="1"/>
        <c:majorTickMark val="none"/>
        <c:minorTickMark val="none"/>
        <c:tickLblPos val="none"/>
        <c:crossAx val="85179008"/>
        <c:crosses val="autoZero"/>
        <c:auto val="1"/>
        <c:lblOffset val="100"/>
        <c:baseTimeUnit val="years"/>
      </c:dateAx>
      <c:valAx>
        <c:axId val="8517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44.15</c:v>
                </c:pt>
                <c:pt idx="1">
                  <c:v>45.81</c:v>
                </c:pt>
                <c:pt idx="2">
                  <c:v>48.67</c:v>
                </c:pt>
                <c:pt idx="3">
                  <c:v>50.25</c:v>
                </c:pt>
                <c:pt idx="4">
                  <c:v>51.62</c:v>
                </c:pt>
              </c:numCache>
            </c:numRef>
          </c:val>
        </c:ser>
        <c:dLbls>
          <c:showLegendKey val="0"/>
          <c:showVal val="0"/>
          <c:showCatName val="0"/>
          <c:showSerName val="0"/>
          <c:showPercent val="0"/>
          <c:showBubbleSize val="0"/>
        </c:dLbls>
        <c:gapWidth val="150"/>
        <c:axId val="86663552"/>
        <c:axId val="866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86663552"/>
        <c:axId val="86665472"/>
      </c:lineChart>
      <c:dateAx>
        <c:axId val="86663552"/>
        <c:scaling>
          <c:orientation val="minMax"/>
        </c:scaling>
        <c:delete val="1"/>
        <c:axPos val="b"/>
        <c:numFmt formatCode="ge" sourceLinked="1"/>
        <c:majorTickMark val="none"/>
        <c:minorTickMark val="none"/>
        <c:tickLblPos val="none"/>
        <c:crossAx val="86665472"/>
        <c:crosses val="autoZero"/>
        <c:auto val="1"/>
        <c:lblOffset val="100"/>
        <c:baseTimeUnit val="years"/>
      </c:dateAx>
      <c:valAx>
        <c:axId val="866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0.03</c:v>
                </c:pt>
                <c:pt idx="1">
                  <c:v>0.03</c:v>
                </c:pt>
                <c:pt idx="2">
                  <c:v>0.03</c:v>
                </c:pt>
                <c:pt idx="3">
                  <c:v>3.28</c:v>
                </c:pt>
                <c:pt idx="4">
                  <c:v>3.25</c:v>
                </c:pt>
              </c:numCache>
            </c:numRef>
          </c:val>
        </c:ser>
        <c:dLbls>
          <c:showLegendKey val="0"/>
          <c:showVal val="0"/>
          <c:showCatName val="0"/>
          <c:showSerName val="0"/>
          <c:showPercent val="0"/>
          <c:showBubbleSize val="0"/>
        </c:dLbls>
        <c:gapWidth val="150"/>
        <c:axId val="92083712"/>
        <c:axId val="920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2083712"/>
        <c:axId val="92085632"/>
      </c:lineChart>
      <c:dateAx>
        <c:axId val="92083712"/>
        <c:scaling>
          <c:orientation val="minMax"/>
        </c:scaling>
        <c:delete val="1"/>
        <c:axPos val="b"/>
        <c:numFmt formatCode="ge" sourceLinked="1"/>
        <c:majorTickMark val="none"/>
        <c:minorTickMark val="none"/>
        <c:tickLblPos val="none"/>
        <c:crossAx val="92085632"/>
        <c:crosses val="autoZero"/>
        <c:auto val="1"/>
        <c:lblOffset val="100"/>
        <c:baseTimeUnit val="years"/>
      </c:dateAx>
      <c:valAx>
        <c:axId val="920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120576"/>
        <c:axId val="921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92120576"/>
        <c:axId val="92122496"/>
      </c:lineChart>
      <c:dateAx>
        <c:axId val="92120576"/>
        <c:scaling>
          <c:orientation val="minMax"/>
        </c:scaling>
        <c:delete val="1"/>
        <c:axPos val="b"/>
        <c:numFmt formatCode="ge" sourceLinked="1"/>
        <c:majorTickMark val="none"/>
        <c:minorTickMark val="none"/>
        <c:tickLblPos val="none"/>
        <c:crossAx val="92122496"/>
        <c:crosses val="autoZero"/>
        <c:auto val="1"/>
        <c:lblOffset val="100"/>
        <c:baseTimeUnit val="years"/>
      </c:dateAx>
      <c:valAx>
        <c:axId val="9212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996.44</c:v>
                </c:pt>
                <c:pt idx="1">
                  <c:v>526.1</c:v>
                </c:pt>
                <c:pt idx="2">
                  <c:v>259.27999999999997</c:v>
                </c:pt>
                <c:pt idx="3">
                  <c:v>350.06</c:v>
                </c:pt>
                <c:pt idx="4">
                  <c:v>229.15</c:v>
                </c:pt>
              </c:numCache>
            </c:numRef>
          </c:val>
        </c:ser>
        <c:dLbls>
          <c:showLegendKey val="0"/>
          <c:showVal val="0"/>
          <c:showCatName val="0"/>
          <c:showSerName val="0"/>
          <c:showPercent val="0"/>
          <c:showBubbleSize val="0"/>
        </c:dLbls>
        <c:gapWidth val="150"/>
        <c:axId val="92157440"/>
        <c:axId val="921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92157440"/>
        <c:axId val="92159360"/>
      </c:lineChart>
      <c:dateAx>
        <c:axId val="92157440"/>
        <c:scaling>
          <c:orientation val="minMax"/>
        </c:scaling>
        <c:delete val="1"/>
        <c:axPos val="b"/>
        <c:numFmt formatCode="ge" sourceLinked="1"/>
        <c:majorTickMark val="none"/>
        <c:minorTickMark val="none"/>
        <c:tickLblPos val="none"/>
        <c:crossAx val="92159360"/>
        <c:crosses val="autoZero"/>
        <c:auto val="1"/>
        <c:lblOffset val="100"/>
        <c:baseTimeUnit val="years"/>
      </c:dateAx>
      <c:valAx>
        <c:axId val="9215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256.22000000000003</c:v>
                </c:pt>
                <c:pt idx="1">
                  <c:v>239.51</c:v>
                </c:pt>
                <c:pt idx="2">
                  <c:v>223.04</c:v>
                </c:pt>
                <c:pt idx="3">
                  <c:v>212.82</c:v>
                </c:pt>
                <c:pt idx="4">
                  <c:v>254.52</c:v>
                </c:pt>
              </c:numCache>
            </c:numRef>
          </c:val>
        </c:ser>
        <c:dLbls>
          <c:showLegendKey val="0"/>
          <c:showVal val="0"/>
          <c:showCatName val="0"/>
          <c:showSerName val="0"/>
          <c:showPercent val="0"/>
          <c:showBubbleSize val="0"/>
        </c:dLbls>
        <c:gapWidth val="150"/>
        <c:axId val="92198016"/>
        <c:axId val="921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92198016"/>
        <c:axId val="92199936"/>
      </c:lineChart>
      <c:dateAx>
        <c:axId val="92198016"/>
        <c:scaling>
          <c:orientation val="minMax"/>
        </c:scaling>
        <c:delete val="1"/>
        <c:axPos val="b"/>
        <c:numFmt formatCode="ge" sourceLinked="1"/>
        <c:majorTickMark val="none"/>
        <c:minorTickMark val="none"/>
        <c:tickLblPos val="none"/>
        <c:crossAx val="92199936"/>
        <c:crosses val="autoZero"/>
        <c:auto val="1"/>
        <c:lblOffset val="100"/>
        <c:baseTimeUnit val="years"/>
      </c:dateAx>
      <c:valAx>
        <c:axId val="9219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107.5</c:v>
                </c:pt>
                <c:pt idx="1">
                  <c:v>103.21</c:v>
                </c:pt>
                <c:pt idx="2">
                  <c:v>115.73</c:v>
                </c:pt>
                <c:pt idx="3">
                  <c:v>117.47</c:v>
                </c:pt>
                <c:pt idx="4">
                  <c:v>123.11</c:v>
                </c:pt>
              </c:numCache>
            </c:numRef>
          </c:val>
        </c:ser>
        <c:dLbls>
          <c:showLegendKey val="0"/>
          <c:showVal val="0"/>
          <c:showCatName val="0"/>
          <c:showSerName val="0"/>
          <c:showPercent val="0"/>
          <c:showBubbleSize val="0"/>
        </c:dLbls>
        <c:gapWidth val="150"/>
        <c:axId val="91826816"/>
        <c:axId val="918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1826816"/>
        <c:axId val="91849472"/>
      </c:lineChart>
      <c:dateAx>
        <c:axId val="91826816"/>
        <c:scaling>
          <c:orientation val="minMax"/>
        </c:scaling>
        <c:delete val="1"/>
        <c:axPos val="b"/>
        <c:numFmt formatCode="ge" sourceLinked="1"/>
        <c:majorTickMark val="none"/>
        <c:minorTickMark val="none"/>
        <c:tickLblPos val="none"/>
        <c:crossAx val="91849472"/>
        <c:crosses val="autoZero"/>
        <c:auto val="1"/>
        <c:lblOffset val="100"/>
        <c:baseTimeUnit val="years"/>
      </c:dateAx>
      <c:valAx>
        <c:axId val="918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114.32</c:v>
                </c:pt>
                <c:pt idx="1">
                  <c:v>118.73</c:v>
                </c:pt>
                <c:pt idx="2">
                  <c:v>105.47</c:v>
                </c:pt>
                <c:pt idx="3">
                  <c:v>103.87</c:v>
                </c:pt>
                <c:pt idx="4">
                  <c:v>99.33</c:v>
                </c:pt>
              </c:numCache>
            </c:numRef>
          </c:val>
        </c:ser>
        <c:dLbls>
          <c:showLegendKey val="0"/>
          <c:showVal val="0"/>
          <c:showCatName val="0"/>
          <c:showSerName val="0"/>
          <c:showPercent val="0"/>
          <c:showBubbleSize val="0"/>
        </c:dLbls>
        <c:gapWidth val="150"/>
        <c:axId val="91875200"/>
        <c:axId val="919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1875200"/>
        <c:axId val="91947008"/>
      </c:lineChart>
      <c:dateAx>
        <c:axId val="91875200"/>
        <c:scaling>
          <c:orientation val="minMax"/>
        </c:scaling>
        <c:delete val="1"/>
        <c:axPos val="b"/>
        <c:numFmt formatCode="ge" sourceLinked="1"/>
        <c:majorTickMark val="none"/>
        <c:minorTickMark val="none"/>
        <c:tickLblPos val="none"/>
        <c:crossAx val="91947008"/>
        <c:crosses val="autoZero"/>
        <c:auto val="1"/>
        <c:lblOffset val="100"/>
        <c:baseTimeUnit val="years"/>
      </c:dateAx>
      <c:valAx>
        <c:axId val="919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日出町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28561</v>
      </c>
      <c r="AM8" s="61"/>
      <c r="AN8" s="61"/>
      <c r="AO8" s="61"/>
      <c r="AP8" s="61"/>
      <c r="AQ8" s="61"/>
      <c r="AR8" s="61"/>
      <c r="AS8" s="61"/>
      <c r="AT8" s="51">
        <f>データ!$S$6</f>
        <v>73.319999999999993</v>
      </c>
      <c r="AU8" s="52"/>
      <c r="AV8" s="52"/>
      <c r="AW8" s="52"/>
      <c r="AX8" s="52"/>
      <c r="AY8" s="52"/>
      <c r="AZ8" s="52"/>
      <c r="BA8" s="52"/>
      <c r="BB8" s="53">
        <f>データ!$T$6</f>
        <v>389.54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74.23</v>
      </c>
      <c r="J10" s="52"/>
      <c r="K10" s="52"/>
      <c r="L10" s="52"/>
      <c r="M10" s="52"/>
      <c r="N10" s="52"/>
      <c r="O10" s="64"/>
      <c r="P10" s="53">
        <f>データ!$P$6</f>
        <v>88.17</v>
      </c>
      <c r="Q10" s="53"/>
      <c r="R10" s="53"/>
      <c r="S10" s="53"/>
      <c r="T10" s="53"/>
      <c r="U10" s="53"/>
      <c r="V10" s="53"/>
      <c r="W10" s="61">
        <f>データ!$Q$6</f>
        <v>2156</v>
      </c>
      <c r="X10" s="61"/>
      <c r="Y10" s="61"/>
      <c r="Z10" s="61"/>
      <c r="AA10" s="61"/>
      <c r="AB10" s="61"/>
      <c r="AC10" s="61"/>
      <c r="AD10" s="2"/>
      <c r="AE10" s="2"/>
      <c r="AF10" s="2"/>
      <c r="AG10" s="2"/>
      <c r="AH10" s="5"/>
      <c r="AI10" s="5"/>
      <c r="AJ10" s="5"/>
      <c r="AK10" s="5"/>
      <c r="AL10" s="61">
        <f>データ!$U$6</f>
        <v>25150</v>
      </c>
      <c r="AM10" s="61"/>
      <c r="AN10" s="61"/>
      <c r="AO10" s="61"/>
      <c r="AP10" s="61"/>
      <c r="AQ10" s="61"/>
      <c r="AR10" s="61"/>
      <c r="AS10" s="61"/>
      <c r="AT10" s="51">
        <f>データ!$V$6</f>
        <v>40.700000000000003</v>
      </c>
      <c r="AU10" s="52"/>
      <c r="AV10" s="52"/>
      <c r="AW10" s="52"/>
      <c r="AX10" s="52"/>
      <c r="AY10" s="52"/>
      <c r="AZ10" s="52"/>
      <c r="BA10" s="52"/>
      <c r="BB10" s="53">
        <f>データ!$W$6</f>
        <v>617.94000000000005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443417</v>
      </c>
      <c r="D6" s="34">
        <f t="shared" si="3"/>
        <v>46</v>
      </c>
      <c r="E6" s="34">
        <f t="shared" si="3"/>
        <v>1</v>
      </c>
      <c r="F6" s="34">
        <f t="shared" si="3"/>
        <v>0</v>
      </c>
      <c r="G6" s="34">
        <f t="shared" si="3"/>
        <v>1</v>
      </c>
      <c r="H6" s="34" t="str">
        <f t="shared" si="3"/>
        <v>大分県　日出町</v>
      </c>
      <c r="I6" s="34" t="str">
        <f t="shared" si="3"/>
        <v>法適用</v>
      </c>
      <c r="J6" s="34" t="str">
        <f t="shared" si="3"/>
        <v>水道事業</v>
      </c>
      <c r="K6" s="34" t="str">
        <f t="shared" si="3"/>
        <v>末端給水事業</v>
      </c>
      <c r="L6" s="34" t="str">
        <f t="shared" si="3"/>
        <v>A6</v>
      </c>
      <c r="M6" s="34">
        <f t="shared" si="3"/>
        <v>0</v>
      </c>
      <c r="N6" s="35" t="str">
        <f t="shared" si="3"/>
        <v>-</v>
      </c>
      <c r="O6" s="35">
        <f t="shared" si="3"/>
        <v>74.23</v>
      </c>
      <c r="P6" s="35">
        <f t="shared" si="3"/>
        <v>88.17</v>
      </c>
      <c r="Q6" s="35">
        <f t="shared" si="3"/>
        <v>2156</v>
      </c>
      <c r="R6" s="35">
        <f t="shared" si="3"/>
        <v>28561</v>
      </c>
      <c r="S6" s="35">
        <f t="shared" si="3"/>
        <v>73.319999999999993</v>
      </c>
      <c r="T6" s="35">
        <f t="shared" si="3"/>
        <v>389.54</v>
      </c>
      <c r="U6" s="35">
        <f t="shared" si="3"/>
        <v>25150</v>
      </c>
      <c r="V6" s="35">
        <f t="shared" si="3"/>
        <v>40.700000000000003</v>
      </c>
      <c r="W6" s="35">
        <f t="shared" si="3"/>
        <v>617.94000000000005</v>
      </c>
      <c r="X6" s="36">
        <f>IF(X7="",NA(),X7)</f>
        <v>112.32</v>
      </c>
      <c r="Y6" s="36">
        <f t="shared" ref="Y6:AG6" si="4">IF(Y7="",NA(),Y7)</f>
        <v>107.6</v>
      </c>
      <c r="Z6" s="36">
        <f t="shared" si="4"/>
        <v>120.48</v>
      </c>
      <c r="AA6" s="36">
        <f t="shared" si="4"/>
        <v>121.02</v>
      </c>
      <c r="AB6" s="36">
        <f t="shared" si="4"/>
        <v>126.8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996.44</v>
      </c>
      <c r="AU6" s="36">
        <f t="shared" ref="AU6:BC6" si="6">IF(AU7="",NA(),AU7)</f>
        <v>526.1</v>
      </c>
      <c r="AV6" s="36">
        <f t="shared" si="6"/>
        <v>259.27999999999997</v>
      </c>
      <c r="AW6" s="36">
        <f t="shared" si="6"/>
        <v>350.06</v>
      </c>
      <c r="AX6" s="36">
        <f t="shared" si="6"/>
        <v>229.15</v>
      </c>
      <c r="AY6" s="36">
        <f t="shared" si="6"/>
        <v>915.5</v>
      </c>
      <c r="AZ6" s="36">
        <f t="shared" si="6"/>
        <v>963.24</v>
      </c>
      <c r="BA6" s="36">
        <f t="shared" si="6"/>
        <v>381.53</v>
      </c>
      <c r="BB6" s="36">
        <f t="shared" si="6"/>
        <v>391.54</v>
      </c>
      <c r="BC6" s="36">
        <f t="shared" si="6"/>
        <v>384.34</v>
      </c>
      <c r="BD6" s="35" t="str">
        <f>IF(BD7="","",IF(BD7="-","【-】","【"&amp;SUBSTITUTE(TEXT(BD7,"#,##0.00"),"-","△")&amp;"】"))</f>
        <v>【262.87】</v>
      </c>
      <c r="BE6" s="36">
        <f>IF(BE7="",NA(),BE7)</f>
        <v>256.22000000000003</v>
      </c>
      <c r="BF6" s="36">
        <f t="shared" ref="BF6:BN6" si="7">IF(BF7="",NA(),BF7)</f>
        <v>239.51</v>
      </c>
      <c r="BG6" s="36">
        <f t="shared" si="7"/>
        <v>223.04</v>
      </c>
      <c r="BH6" s="36">
        <f t="shared" si="7"/>
        <v>212.82</v>
      </c>
      <c r="BI6" s="36">
        <f t="shared" si="7"/>
        <v>254.52</v>
      </c>
      <c r="BJ6" s="36">
        <f t="shared" si="7"/>
        <v>404.78</v>
      </c>
      <c r="BK6" s="36">
        <f t="shared" si="7"/>
        <v>400.38</v>
      </c>
      <c r="BL6" s="36">
        <f t="shared" si="7"/>
        <v>393.27</v>
      </c>
      <c r="BM6" s="36">
        <f t="shared" si="7"/>
        <v>386.97</v>
      </c>
      <c r="BN6" s="36">
        <f t="shared" si="7"/>
        <v>380.58</v>
      </c>
      <c r="BO6" s="35" t="str">
        <f>IF(BO7="","",IF(BO7="-","【-】","【"&amp;SUBSTITUTE(TEXT(BO7,"#,##0.00"),"-","△")&amp;"】"))</f>
        <v>【270.87】</v>
      </c>
      <c r="BP6" s="36">
        <f>IF(BP7="",NA(),BP7)</f>
        <v>107.5</v>
      </c>
      <c r="BQ6" s="36">
        <f t="shared" ref="BQ6:BY6" si="8">IF(BQ7="",NA(),BQ7)</f>
        <v>103.21</v>
      </c>
      <c r="BR6" s="36">
        <f t="shared" si="8"/>
        <v>115.73</v>
      </c>
      <c r="BS6" s="36">
        <f t="shared" si="8"/>
        <v>117.47</v>
      </c>
      <c r="BT6" s="36">
        <f t="shared" si="8"/>
        <v>123.11</v>
      </c>
      <c r="BU6" s="36">
        <f t="shared" si="8"/>
        <v>98.07</v>
      </c>
      <c r="BV6" s="36">
        <f t="shared" si="8"/>
        <v>96.56</v>
      </c>
      <c r="BW6" s="36">
        <f t="shared" si="8"/>
        <v>100.47</v>
      </c>
      <c r="BX6" s="36">
        <f t="shared" si="8"/>
        <v>101.72</v>
      </c>
      <c r="BY6" s="36">
        <f t="shared" si="8"/>
        <v>102.38</v>
      </c>
      <c r="BZ6" s="35" t="str">
        <f>IF(BZ7="","",IF(BZ7="-","【-】","【"&amp;SUBSTITUTE(TEXT(BZ7,"#,##0.00"),"-","△")&amp;"】"))</f>
        <v>【105.59】</v>
      </c>
      <c r="CA6" s="36">
        <f>IF(CA7="",NA(),CA7)</f>
        <v>114.32</v>
      </c>
      <c r="CB6" s="36">
        <f t="shared" ref="CB6:CJ6" si="9">IF(CB7="",NA(),CB7)</f>
        <v>118.73</v>
      </c>
      <c r="CC6" s="36">
        <f t="shared" si="9"/>
        <v>105.47</v>
      </c>
      <c r="CD6" s="36">
        <f t="shared" si="9"/>
        <v>103.87</v>
      </c>
      <c r="CE6" s="36">
        <f t="shared" si="9"/>
        <v>99.33</v>
      </c>
      <c r="CF6" s="36">
        <f t="shared" si="9"/>
        <v>172.26</v>
      </c>
      <c r="CG6" s="36">
        <f t="shared" si="9"/>
        <v>177.14</v>
      </c>
      <c r="CH6" s="36">
        <f t="shared" si="9"/>
        <v>169.82</v>
      </c>
      <c r="CI6" s="36">
        <f t="shared" si="9"/>
        <v>168.2</v>
      </c>
      <c r="CJ6" s="36">
        <f t="shared" si="9"/>
        <v>168.67</v>
      </c>
      <c r="CK6" s="35" t="str">
        <f>IF(CK7="","",IF(CK7="-","【-】","【"&amp;SUBSTITUTE(TEXT(CK7,"#,##0.00"),"-","△")&amp;"】"))</f>
        <v>【163.27】</v>
      </c>
      <c r="CL6" s="36">
        <f>IF(CL7="",NA(),CL7)</f>
        <v>63.65</v>
      </c>
      <c r="CM6" s="36">
        <f t="shared" ref="CM6:CU6" si="10">IF(CM7="",NA(),CM7)</f>
        <v>63.27</v>
      </c>
      <c r="CN6" s="36">
        <f t="shared" si="10"/>
        <v>64.81</v>
      </c>
      <c r="CO6" s="36">
        <f t="shared" si="10"/>
        <v>62.29</v>
      </c>
      <c r="CP6" s="36">
        <f t="shared" si="10"/>
        <v>62.59</v>
      </c>
      <c r="CQ6" s="36">
        <f t="shared" si="10"/>
        <v>55.68</v>
      </c>
      <c r="CR6" s="36">
        <f t="shared" si="10"/>
        <v>55.64</v>
      </c>
      <c r="CS6" s="36">
        <f t="shared" si="10"/>
        <v>55.13</v>
      </c>
      <c r="CT6" s="36">
        <f t="shared" si="10"/>
        <v>54.77</v>
      </c>
      <c r="CU6" s="36">
        <f t="shared" si="10"/>
        <v>54.92</v>
      </c>
      <c r="CV6" s="35" t="str">
        <f>IF(CV7="","",IF(CV7="-","【-】","【"&amp;SUBSTITUTE(TEXT(CV7,"#,##0.00"),"-","△")&amp;"】"))</f>
        <v>【59.94】</v>
      </c>
      <c r="CW6" s="36">
        <f>IF(CW7="",NA(),CW7)</f>
        <v>81.209999999999994</v>
      </c>
      <c r="CX6" s="36">
        <f t="shared" ref="CX6:DF6" si="11">IF(CX7="",NA(),CX7)</f>
        <v>80.05</v>
      </c>
      <c r="CY6" s="36">
        <f t="shared" si="11"/>
        <v>76.069999999999993</v>
      </c>
      <c r="CZ6" s="36">
        <f t="shared" si="11"/>
        <v>79.38</v>
      </c>
      <c r="DA6" s="36">
        <f t="shared" si="11"/>
        <v>80.69</v>
      </c>
      <c r="DB6" s="36">
        <f t="shared" si="11"/>
        <v>83.18</v>
      </c>
      <c r="DC6" s="36">
        <f t="shared" si="11"/>
        <v>83.09</v>
      </c>
      <c r="DD6" s="36">
        <f t="shared" si="11"/>
        <v>83</v>
      </c>
      <c r="DE6" s="36">
        <f t="shared" si="11"/>
        <v>82.89</v>
      </c>
      <c r="DF6" s="36">
        <f t="shared" si="11"/>
        <v>82.66</v>
      </c>
      <c r="DG6" s="35" t="str">
        <f>IF(DG7="","",IF(DG7="-","【-】","【"&amp;SUBSTITUTE(TEXT(DG7,"#,##0.00"),"-","△")&amp;"】"))</f>
        <v>【90.22】</v>
      </c>
      <c r="DH6" s="36">
        <f>IF(DH7="",NA(),DH7)</f>
        <v>44.15</v>
      </c>
      <c r="DI6" s="36">
        <f t="shared" ref="DI6:DQ6" si="12">IF(DI7="",NA(),DI7)</f>
        <v>45.81</v>
      </c>
      <c r="DJ6" s="36">
        <f t="shared" si="12"/>
        <v>48.67</v>
      </c>
      <c r="DK6" s="36">
        <f t="shared" si="12"/>
        <v>50.25</v>
      </c>
      <c r="DL6" s="36">
        <f t="shared" si="12"/>
        <v>51.62</v>
      </c>
      <c r="DM6" s="36">
        <f t="shared" si="12"/>
        <v>38.07</v>
      </c>
      <c r="DN6" s="36">
        <f t="shared" si="12"/>
        <v>39.06</v>
      </c>
      <c r="DO6" s="36">
        <f t="shared" si="12"/>
        <v>46.66</v>
      </c>
      <c r="DP6" s="36">
        <f t="shared" si="12"/>
        <v>47.46</v>
      </c>
      <c r="DQ6" s="36">
        <f t="shared" si="12"/>
        <v>48.49</v>
      </c>
      <c r="DR6" s="35" t="str">
        <f>IF(DR7="","",IF(DR7="-","【-】","【"&amp;SUBSTITUTE(TEXT(DR7,"#,##0.00"),"-","△")&amp;"】"))</f>
        <v>【47.91】</v>
      </c>
      <c r="DS6" s="36">
        <f>IF(DS7="",NA(),DS7)</f>
        <v>0.03</v>
      </c>
      <c r="DT6" s="36">
        <f t="shared" ref="DT6:EB6" si="13">IF(DT7="",NA(),DT7)</f>
        <v>0.03</v>
      </c>
      <c r="DU6" s="36">
        <f t="shared" si="13"/>
        <v>0.03</v>
      </c>
      <c r="DV6" s="36">
        <f t="shared" si="13"/>
        <v>3.28</v>
      </c>
      <c r="DW6" s="36">
        <f t="shared" si="13"/>
        <v>3.25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0.45</v>
      </c>
      <c r="EE6" s="36">
        <f t="shared" ref="EE6:EM6" si="14">IF(EE7="",NA(),EE7)</f>
        <v>0.05</v>
      </c>
      <c r="EF6" s="36">
        <f t="shared" si="14"/>
        <v>0.2</v>
      </c>
      <c r="EG6" s="36">
        <f t="shared" si="14"/>
        <v>0.49</v>
      </c>
      <c r="EH6" s="36">
        <f t="shared" si="14"/>
        <v>0.27</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443417</v>
      </c>
      <c r="D7" s="38">
        <v>46</v>
      </c>
      <c r="E7" s="38">
        <v>1</v>
      </c>
      <c r="F7" s="38">
        <v>0</v>
      </c>
      <c r="G7" s="38">
        <v>1</v>
      </c>
      <c r="H7" s="38" t="s">
        <v>105</v>
      </c>
      <c r="I7" s="38" t="s">
        <v>106</v>
      </c>
      <c r="J7" s="38" t="s">
        <v>107</v>
      </c>
      <c r="K7" s="38" t="s">
        <v>108</v>
      </c>
      <c r="L7" s="38" t="s">
        <v>109</v>
      </c>
      <c r="M7" s="38"/>
      <c r="N7" s="39" t="s">
        <v>110</v>
      </c>
      <c r="O7" s="39">
        <v>74.23</v>
      </c>
      <c r="P7" s="39">
        <v>88.17</v>
      </c>
      <c r="Q7" s="39">
        <v>2156</v>
      </c>
      <c r="R7" s="39">
        <v>28561</v>
      </c>
      <c r="S7" s="39">
        <v>73.319999999999993</v>
      </c>
      <c r="T7" s="39">
        <v>389.54</v>
      </c>
      <c r="U7" s="39">
        <v>25150</v>
      </c>
      <c r="V7" s="39">
        <v>40.700000000000003</v>
      </c>
      <c r="W7" s="39">
        <v>617.94000000000005</v>
      </c>
      <c r="X7" s="39">
        <v>112.32</v>
      </c>
      <c r="Y7" s="39">
        <v>107.6</v>
      </c>
      <c r="Z7" s="39">
        <v>120.48</v>
      </c>
      <c r="AA7" s="39">
        <v>121.02</v>
      </c>
      <c r="AB7" s="39">
        <v>126.8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996.44</v>
      </c>
      <c r="AU7" s="39">
        <v>526.1</v>
      </c>
      <c r="AV7" s="39">
        <v>259.27999999999997</v>
      </c>
      <c r="AW7" s="39">
        <v>350.06</v>
      </c>
      <c r="AX7" s="39">
        <v>229.15</v>
      </c>
      <c r="AY7" s="39">
        <v>915.5</v>
      </c>
      <c r="AZ7" s="39">
        <v>963.24</v>
      </c>
      <c r="BA7" s="39">
        <v>381.53</v>
      </c>
      <c r="BB7" s="39">
        <v>391.54</v>
      </c>
      <c r="BC7" s="39">
        <v>384.34</v>
      </c>
      <c r="BD7" s="39">
        <v>262.87</v>
      </c>
      <c r="BE7" s="39">
        <v>256.22000000000003</v>
      </c>
      <c r="BF7" s="39">
        <v>239.51</v>
      </c>
      <c r="BG7" s="39">
        <v>223.04</v>
      </c>
      <c r="BH7" s="39">
        <v>212.82</v>
      </c>
      <c r="BI7" s="39">
        <v>254.52</v>
      </c>
      <c r="BJ7" s="39">
        <v>404.78</v>
      </c>
      <c r="BK7" s="39">
        <v>400.38</v>
      </c>
      <c r="BL7" s="39">
        <v>393.27</v>
      </c>
      <c r="BM7" s="39">
        <v>386.97</v>
      </c>
      <c r="BN7" s="39">
        <v>380.58</v>
      </c>
      <c r="BO7" s="39">
        <v>270.87</v>
      </c>
      <c r="BP7" s="39">
        <v>107.5</v>
      </c>
      <c r="BQ7" s="39">
        <v>103.21</v>
      </c>
      <c r="BR7" s="39">
        <v>115.73</v>
      </c>
      <c r="BS7" s="39">
        <v>117.47</v>
      </c>
      <c r="BT7" s="39">
        <v>123.11</v>
      </c>
      <c r="BU7" s="39">
        <v>98.07</v>
      </c>
      <c r="BV7" s="39">
        <v>96.56</v>
      </c>
      <c r="BW7" s="39">
        <v>100.47</v>
      </c>
      <c r="BX7" s="39">
        <v>101.72</v>
      </c>
      <c r="BY7" s="39">
        <v>102.38</v>
      </c>
      <c r="BZ7" s="39">
        <v>105.59</v>
      </c>
      <c r="CA7" s="39">
        <v>114.32</v>
      </c>
      <c r="CB7" s="39">
        <v>118.73</v>
      </c>
      <c r="CC7" s="39">
        <v>105.47</v>
      </c>
      <c r="CD7" s="39">
        <v>103.87</v>
      </c>
      <c r="CE7" s="39">
        <v>99.33</v>
      </c>
      <c r="CF7" s="39">
        <v>172.26</v>
      </c>
      <c r="CG7" s="39">
        <v>177.14</v>
      </c>
      <c r="CH7" s="39">
        <v>169.82</v>
      </c>
      <c r="CI7" s="39">
        <v>168.2</v>
      </c>
      <c r="CJ7" s="39">
        <v>168.67</v>
      </c>
      <c r="CK7" s="39">
        <v>163.27000000000001</v>
      </c>
      <c r="CL7" s="39">
        <v>63.65</v>
      </c>
      <c r="CM7" s="39">
        <v>63.27</v>
      </c>
      <c r="CN7" s="39">
        <v>64.81</v>
      </c>
      <c r="CO7" s="39">
        <v>62.29</v>
      </c>
      <c r="CP7" s="39">
        <v>62.59</v>
      </c>
      <c r="CQ7" s="39">
        <v>55.68</v>
      </c>
      <c r="CR7" s="39">
        <v>55.64</v>
      </c>
      <c r="CS7" s="39">
        <v>55.13</v>
      </c>
      <c r="CT7" s="39">
        <v>54.77</v>
      </c>
      <c r="CU7" s="39">
        <v>54.92</v>
      </c>
      <c r="CV7" s="39">
        <v>59.94</v>
      </c>
      <c r="CW7" s="39">
        <v>81.209999999999994</v>
      </c>
      <c r="CX7" s="39">
        <v>80.05</v>
      </c>
      <c r="CY7" s="39">
        <v>76.069999999999993</v>
      </c>
      <c r="CZ7" s="39">
        <v>79.38</v>
      </c>
      <c r="DA7" s="39">
        <v>80.69</v>
      </c>
      <c r="DB7" s="39">
        <v>83.18</v>
      </c>
      <c r="DC7" s="39">
        <v>83.09</v>
      </c>
      <c r="DD7" s="39">
        <v>83</v>
      </c>
      <c r="DE7" s="39">
        <v>82.89</v>
      </c>
      <c r="DF7" s="39">
        <v>82.66</v>
      </c>
      <c r="DG7" s="39">
        <v>90.22</v>
      </c>
      <c r="DH7" s="39">
        <v>44.15</v>
      </c>
      <c r="DI7" s="39">
        <v>45.81</v>
      </c>
      <c r="DJ7" s="39">
        <v>48.67</v>
      </c>
      <c r="DK7" s="39">
        <v>50.25</v>
      </c>
      <c r="DL7" s="39">
        <v>51.62</v>
      </c>
      <c r="DM7" s="39">
        <v>38.07</v>
      </c>
      <c r="DN7" s="39">
        <v>39.06</v>
      </c>
      <c r="DO7" s="39">
        <v>46.66</v>
      </c>
      <c r="DP7" s="39">
        <v>47.46</v>
      </c>
      <c r="DQ7" s="39">
        <v>48.49</v>
      </c>
      <c r="DR7" s="39">
        <v>47.91</v>
      </c>
      <c r="DS7" s="39">
        <v>0.03</v>
      </c>
      <c r="DT7" s="39">
        <v>0.03</v>
      </c>
      <c r="DU7" s="39">
        <v>0.03</v>
      </c>
      <c r="DV7" s="39">
        <v>3.28</v>
      </c>
      <c r="DW7" s="39">
        <v>3.25</v>
      </c>
      <c r="DX7" s="39">
        <v>7.73</v>
      </c>
      <c r="DY7" s="39">
        <v>8.8699999999999992</v>
      </c>
      <c r="DZ7" s="39">
        <v>9.85</v>
      </c>
      <c r="EA7" s="39">
        <v>9.7100000000000009</v>
      </c>
      <c r="EB7" s="39">
        <v>12.79</v>
      </c>
      <c r="EC7" s="39">
        <v>15</v>
      </c>
      <c r="ED7" s="39">
        <v>0.45</v>
      </c>
      <c r="EE7" s="39">
        <v>0.05</v>
      </c>
      <c r="EF7" s="39">
        <v>0.2</v>
      </c>
      <c r="EG7" s="39">
        <v>0.49</v>
      </c>
      <c r="EH7" s="39">
        <v>0.27</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2018-02-06T00:46:05Z</cp:lastPrinted>
  <dcterms:created xsi:type="dcterms:W3CDTF">2017-12-25T01:38:04Z</dcterms:created>
  <dcterms:modified xsi:type="dcterms:W3CDTF">2018-03-13T07:06:28Z</dcterms:modified>
  <cp:category/>
</cp:coreProperties>
</file>