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T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<sst xmlns="http://schemas.openxmlformats.org/spreadsheetml/2006/main" count="240" uniqueCount="126">
  <si>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</si>
  <si>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</si>
  <si>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</si>
  <si>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</si>
  <si>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</si>
  <si>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</si>
  <si>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</si>
  <si>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</si>
  <si>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</si>
  <si>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</si>
  <si>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</si>
  <si>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</si>
  <si>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</si>
  <si>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</si>
  <si>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</si>
  <si>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</si>
  <si>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</si>
  <si>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</si>
  <si>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</si>
  <si>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</si>
  <si>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</si>
  <si>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</si>
  <si>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</si>
  <si>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</si>
  <si>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</si>
  <si>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</si>
  <si>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</si>
  <si>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</si>
  <si>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</si>
  <si>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</si>
  <si>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</si>
  <si>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</si>
  <si>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</si>
  <si>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</si>
  <si>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</si>
  <si>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</si>
  <si>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</si>
  <si>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</si>
  <si>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</si>
  <si>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</si>
  <si>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</si>
  <si>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</si>
  <si>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</si>
  <si>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</si>
  <si>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</si>
  <si>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</si>
  <si>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</si>
  <si>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</si>
  <si>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</si>
  <si>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</si>
  <si>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</si>
  <si>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</si>
  <si>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</si>
  <si>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</si>
  <si>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</si>
  <si>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</si>
  <si>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</si>
  <si>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</si>
  <si>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</si>
  <si>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</si>
  <si>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</si>
  <si>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</si>
  <si>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</si>
  <si>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</si>
  <si>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</si>
  <si>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</si>
  <si>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</si>
  <si>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</si>
  <si>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</si>
  <si>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</si>
  <si>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</si>
  <si>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</si>
  <si>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</si>
  <si>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</si>
  <si>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</si>
  <si>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</si>
  <si>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</si>
  <si>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</si>
  <si>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</si>
  <si>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</si>
  <si>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</si>
  <si>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</si>
  <si>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</si>
  <si>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</si>
  <si>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</si>
  <si>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</si>
  <si>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</si>
  <si>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</si>
  <si>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</si>
  <si>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</si>
  <si>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</si>
  <si>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</si>
  <si>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</si>
  <si>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</si>
  <si>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</si>
  <si>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</si>
  <si>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</si>
  <si>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</si>
  <si>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</si>
  <si>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</si>
  <si>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</si>
  <si>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</si>
  <si>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</si>
  <si>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</si>
  <si>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</si>
  <si>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</si>
  <si>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</si>
  <si>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</si>
  <si>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</si>
  <si>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</si>
  <si>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国東市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</si>
  <si>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</si>
  <si>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</si>
  <si>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</si>
  <si>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</si>
  <si>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</si>
  <si>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</si>
  <si>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</si>
  <si>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</si>
  <si>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</si>
  <si>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</si>
  <si>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</si>
  <si>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平成28年度より料金改定を行っていますが、人口減少等の影響により、使用料収入の減少傾向が見込まれます。今後も接続率の向上や計画的な更新、維持管理費の削減を継続します。</t>
    <phoneticPr fontId="7"/>
  </si>
  <si>
    <t>非設置</t>
    <rPh sb="0" eb="1">
      <t>ヒ</t>
    </rPh>
    <rPh sb="1" eb="3">
      <t>セッチ</t>
    </rPh>
    <phoneticPr fontId="4"/>
  </si>
  <si>
    <t>③『管渠改善率』・・・当該年度に更新した管渠延長の割合を表した指標。平成10年3月27日（伊美処理区）、平成9年3月20日（武蔵東部処理区）、平成11年3月31日（安岐処理区）に供用開始しており、主だった管渠の老朽化はみられないため、更新は行っていません。</t>
    <rPh sb="45" eb="47">
      <t>イミ</t>
    </rPh>
    <rPh sb="47" eb="49">
      <t>ショリ</t>
    </rPh>
    <rPh sb="49" eb="50">
      <t>ク</t>
    </rPh>
    <rPh sb="52" eb="54">
      <t>ヘイセイ</t>
    </rPh>
    <rPh sb="55" eb="56">
      <t>ネン</t>
    </rPh>
    <rPh sb="57" eb="58">
      <t>ツキ</t>
    </rPh>
    <rPh sb="60" eb="61">
      <t>ニチ</t>
    </rPh>
    <rPh sb="62" eb="64">
      <t>ムサシ</t>
    </rPh>
    <rPh sb="64" eb="66">
      <t>トウブ</t>
    </rPh>
    <rPh sb="66" eb="68">
      <t>ショリ</t>
    </rPh>
    <rPh sb="68" eb="69">
      <t>ク</t>
    </rPh>
    <rPh sb="71" eb="73">
      <t>ヘイセイ</t>
    </rPh>
    <rPh sb="75" eb="76">
      <t>ネン</t>
    </rPh>
    <rPh sb="77" eb="78">
      <t>ツキ</t>
    </rPh>
    <rPh sb="80" eb="81">
      <t>ニチ</t>
    </rPh>
    <rPh sb="82" eb="84">
      <t>アキ</t>
    </rPh>
    <rPh sb="84" eb="86">
      <t>ショリ</t>
    </rPh>
    <rPh sb="86" eb="87">
      <t>ク</t>
    </rPh>
    <phoneticPr fontId="7"/>
  </si>
  <si>
    <t>①『収益的収支比率』・・・収益的収支の総費用に地方債償還金を加えた費用を料金収入や一般会計繰入金等の総収益でどの程度賄われているかを示す指標。100％未満のため、今後も維持管理費の削減や使用料収入の増加（接続推進等）が必要です。
④『企業債残高対事業規模比率』・・・料金収入に対する企業債残高の割合であり、企業債残高の規模を示す指標。類似団体と比較すると下回っています。
⑤『経費回収率』・・・使用料で回収すべき経費を、どの程度使用料で賄えているかを表した指標。類似団体平均を上回っていますが、今後も維持管理費の削減や使用料収入の増加（接続推進等）が必要です。
⑥『汚水処理原価』・・・有収水量1㎥あたりの汚水処理に要した費用であり、汚水資本費・汚水維持管理費の両方を含めた汚水処理に係るコストを表した指標。類似団体と比較すると下回っていますが、経費回収率向上のため、今後も維持管理費の削減や有収水量の増加（接続推進等）が必要です。
⑦『施設利用率』・・・施設・設備が一日に対応可能な処理能力に対する、一日平均処理水量の割合であり、施設の利用状況や適正規模を判断する指標。近年は人口減少及び事業所からの流入量の減少のため低下しています。今後も接続推進等による流入量の増加、又は適切な規模に合わせた施設更新等を行う必要があります。
⑧『水洗化率』・・・処理区域内人口のうち、水洗便所を設置して汚水処理している人口の割合を表した指標。徐々に増加しているが、類似団体平均以下のため今後も継続した接続推進を行う必要があります。</t>
    <rPh sb="81" eb="83">
      <t>コンゴ</t>
    </rPh>
    <rPh sb="376" eb="378">
      <t>ケイヒ</t>
    </rPh>
    <rPh sb="378" eb="380">
      <t>カイシュウ</t>
    </rPh>
    <rPh sb="380" eb="381">
      <t>リツ</t>
    </rPh>
    <rPh sb="381" eb="383">
      <t>コウジョウ</t>
    </rPh>
    <rPh sb="399" eb="401">
      <t>ユウシュウ</t>
    </rPh>
    <rPh sb="401" eb="403">
      <t>スイリョウ</t>
    </rPh>
    <rPh sb="552" eb="554">
      <t>シセツ</t>
    </rPh>
    <rPh sb="556" eb="557">
      <t>トウ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</si>
</sst>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4" fillId="0" borderId="6"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912192"/>
        <c:axId val="419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41912192"/>
        <c:axId val="41922560"/>
      </c:lineChart>
      <c:dateAx>
        <c:axId val="41912192"/>
        <c:scaling>
          <c:orientation val="minMax"/>
        </c:scaling>
        <c:delete val="1"/>
        <c:axPos val="b"/>
        <c:numFmt formatCode="ge" sourceLinked="1"/>
        <c:majorTickMark val="none"/>
        <c:minorTickMark val="none"/>
        <c:tickLblPos val="none"/>
        <c:crossAx val="41922560"/>
        <c:crosses val="autoZero"/>
        <c:auto val="1"/>
        <c:lblOffset val="100"/>
        <c:baseTimeUnit val="years"/>
      </c:dateAx>
      <c:valAx>
        <c:axId val="419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46.47</c:v>
                </c:pt>
                <c:pt idx="1">
                  <c:v>45.78</c:v>
                </c:pt>
                <c:pt idx="2">
                  <c:v>44.99</c:v>
                </c:pt>
                <c:pt idx="3">
                  <c:v>44.16</c:v>
                </c:pt>
                <c:pt idx="4">
                  <c:v>44.24</c:v>
                </c:pt>
              </c:numCache>
            </c:numRef>
          </c:val>
        </c:ser>
        <c:dLbls>
          <c:showLegendKey val="0"/>
          <c:showVal val="0"/>
          <c:showCatName val="0"/>
          <c:showSerName val="0"/>
          <c:showPercent val="0"/>
          <c:showBubbleSize val="0"/>
        </c:dLbls>
        <c:gapWidth val="150"/>
        <c:axId val="57583872"/>
        <c:axId val="575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57583872"/>
        <c:axId val="57590144"/>
      </c:lineChart>
      <c:dateAx>
        <c:axId val="57583872"/>
        <c:scaling>
          <c:orientation val="minMax"/>
        </c:scaling>
        <c:delete val="1"/>
        <c:axPos val="b"/>
        <c:numFmt formatCode="ge" sourceLinked="1"/>
        <c:majorTickMark val="none"/>
        <c:minorTickMark val="none"/>
        <c:tickLblPos val="none"/>
        <c:crossAx val="57590144"/>
        <c:crosses val="autoZero"/>
        <c:auto val="1"/>
        <c:lblOffset val="100"/>
        <c:baseTimeUnit val="years"/>
      </c:dateAx>
      <c:valAx>
        <c:axId val="575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74.33</c:v>
                </c:pt>
                <c:pt idx="1">
                  <c:v>75.790000000000006</c:v>
                </c:pt>
                <c:pt idx="2">
                  <c:v>77.67</c:v>
                </c:pt>
                <c:pt idx="3">
                  <c:v>79.69</c:v>
                </c:pt>
                <c:pt idx="4">
                  <c:v>79.2</c:v>
                </c:pt>
              </c:numCache>
            </c:numRef>
          </c:val>
        </c:ser>
        <c:dLbls>
          <c:showLegendKey val="0"/>
          <c:showVal val="0"/>
          <c:showCatName val="0"/>
          <c:showSerName val="0"/>
          <c:showPercent val="0"/>
          <c:showBubbleSize val="0"/>
        </c:dLbls>
        <c:gapWidth val="150"/>
        <c:axId val="57616256"/>
        <c:axId val="576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57616256"/>
        <c:axId val="57630720"/>
      </c:lineChart>
      <c:dateAx>
        <c:axId val="57616256"/>
        <c:scaling>
          <c:orientation val="minMax"/>
        </c:scaling>
        <c:delete val="1"/>
        <c:axPos val="b"/>
        <c:numFmt formatCode="ge" sourceLinked="1"/>
        <c:majorTickMark val="none"/>
        <c:minorTickMark val="none"/>
        <c:tickLblPos val="none"/>
        <c:crossAx val="57630720"/>
        <c:crosses val="autoZero"/>
        <c:auto val="1"/>
        <c:lblOffset val="100"/>
        <c:baseTimeUnit val="years"/>
      </c:dateAx>
      <c:valAx>
        <c:axId val="576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97.39</c:v>
                </c:pt>
                <c:pt idx="1">
                  <c:v>96.82</c:v>
                </c:pt>
                <c:pt idx="2">
                  <c:v>97.95</c:v>
                </c:pt>
                <c:pt idx="3">
                  <c:v>97.82</c:v>
                </c:pt>
                <c:pt idx="4">
                  <c:v>97.76</c:v>
                </c:pt>
              </c:numCache>
            </c:numRef>
          </c:val>
        </c:ser>
        <c:dLbls>
          <c:showLegendKey val="0"/>
          <c:showVal val="0"/>
          <c:showCatName val="0"/>
          <c:showSerName val="0"/>
          <c:showPercent val="0"/>
          <c:showBubbleSize val="0"/>
        </c:dLbls>
        <c:gapWidth val="150"/>
        <c:axId val="57157120"/>
        <c:axId val="5715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157120"/>
        <c:axId val="57159040"/>
      </c:lineChart>
      <c:dateAx>
        <c:axId val="57157120"/>
        <c:scaling>
          <c:orientation val="minMax"/>
        </c:scaling>
        <c:delete val="1"/>
        <c:axPos val="b"/>
        <c:numFmt formatCode="ge" sourceLinked="1"/>
        <c:majorTickMark val="none"/>
        <c:minorTickMark val="none"/>
        <c:tickLblPos val="none"/>
        <c:crossAx val="57159040"/>
        <c:crosses val="autoZero"/>
        <c:auto val="1"/>
        <c:lblOffset val="100"/>
        <c:baseTimeUnit val="years"/>
      </c:dateAx>
      <c:valAx>
        <c:axId val="571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197696"/>
        <c:axId val="571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197696"/>
        <c:axId val="57199616"/>
      </c:lineChart>
      <c:dateAx>
        <c:axId val="57197696"/>
        <c:scaling>
          <c:orientation val="minMax"/>
        </c:scaling>
        <c:delete val="1"/>
        <c:axPos val="b"/>
        <c:numFmt formatCode="ge" sourceLinked="1"/>
        <c:majorTickMark val="none"/>
        <c:minorTickMark val="none"/>
        <c:tickLblPos val="none"/>
        <c:crossAx val="57199616"/>
        <c:crosses val="autoZero"/>
        <c:auto val="1"/>
        <c:lblOffset val="100"/>
        <c:baseTimeUnit val="years"/>
      </c:dateAx>
      <c:valAx>
        <c:axId val="571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301248"/>
        <c:axId val="573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301248"/>
        <c:axId val="57311616"/>
      </c:lineChart>
      <c:dateAx>
        <c:axId val="57301248"/>
        <c:scaling>
          <c:orientation val="minMax"/>
        </c:scaling>
        <c:delete val="1"/>
        <c:axPos val="b"/>
        <c:numFmt formatCode="ge" sourceLinked="1"/>
        <c:majorTickMark val="none"/>
        <c:minorTickMark val="none"/>
        <c:tickLblPos val="none"/>
        <c:crossAx val="57311616"/>
        <c:crosses val="autoZero"/>
        <c:auto val="1"/>
        <c:lblOffset val="100"/>
        <c:baseTimeUnit val="years"/>
      </c:dateAx>
      <c:valAx>
        <c:axId val="573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322112"/>
        <c:axId val="573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322112"/>
        <c:axId val="57344768"/>
      </c:lineChart>
      <c:dateAx>
        <c:axId val="57322112"/>
        <c:scaling>
          <c:orientation val="minMax"/>
        </c:scaling>
        <c:delete val="1"/>
        <c:axPos val="b"/>
        <c:numFmt formatCode="ge" sourceLinked="1"/>
        <c:majorTickMark val="none"/>
        <c:minorTickMark val="none"/>
        <c:tickLblPos val="none"/>
        <c:crossAx val="57344768"/>
        <c:crosses val="autoZero"/>
        <c:auto val="1"/>
        <c:lblOffset val="100"/>
        <c:baseTimeUnit val="years"/>
      </c:dateAx>
      <c:valAx>
        <c:axId val="573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362688"/>
        <c:axId val="573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362688"/>
        <c:axId val="57364864"/>
      </c:lineChart>
      <c:dateAx>
        <c:axId val="57362688"/>
        <c:scaling>
          <c:orientation val="minMax"/>
        </c:scaling>
        <c:delete val="1"/>
        <c:axPos val="b"/>
        <c:numFmt formatCode="ge" sourceLinked="1"/>
        <c:majorTickMark val="none"/>
        <c:minorTickMark val="none"/>
        <c:tickLblPos val="none"/>
        <c:crossAx val="57364864"/>
        <c:crosses val="autoZero"/>
        <c:auto val="1"/>
        <c:lblOffset val="100"/>
        <c:baseTimeUnit val="years"/>
      </c:dateAx>
      <c:valAx>
        <c:axId val="573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118.37</c:v>
                </c:pt>
                <c:pt idx="4" formatCode="#,##0.00;&quot;△&quot;#,##0.00;&quot;-&quot;">
                  <c:v>191.62</c:v>
                </c:pt>
              </c:numCache>
            </c:numRef>
          </c:val>
        </c:ser>
        <c:dLbls>
          <c:showLegendKey val="0"/>
          <c:showVal val="0"/>
          <c:showCatName val="0"/>
          <c:showSerName val="0"/>
          <c:showPercent val="0"/>
          <c:showBubbleSize val="0"/>
        </c:dLbls>
        <c:gapWidth val="150"/>
        <c:axId val="57401344"/>
        <c:axId val="574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57401344"/>
        <c:axId val="57403264"/>
      </c:lineChart>
      <c:dateAx>
        <c:axId val="57401344"/>
        <c:scaling>
          <c:orientation val="minMax"/>
        </c:scaling>
        <c:delete val="1"/>
        <c:axPos val="b"/>
        <c:numFmt formatCode="ge" sourceLinked="1"/>
        <c:majorTickMark val="none"/>
        <c:minorTickMark val="none"/>
        <c:tickLblPos val="none"/>
        <c:crossAx val="57403264"/>
        <c:crosses val="autoZero"/>
        <c:auto val="1"/>
        <c:lblOffset val="100"/>
        <c:baseTimeUnit val="years"/>
      </c:dateAx>
      <c:valAx>
        <c:axId val="574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83.7</c:v>
                </c:pt>
                <c:pt idx="1">
                  <c:v>82.4</c:v>
                </c:pt>
                <c:pt idx="2">
                  <c:v>75</c:v>
                </c:pt>
                <c:pt idx="3">
                  <c:v>78.180000000000007</c:v>
                </c:pt>
                <c:pt idx="4">
                  <c:v>83.51</c:v>
                </c:pt>
              </c:numCache>
            </c:numRef>
          </c:val>
        </c:ser>
        <c:dLbls>
          <c:showLegendKey val="0"/>
          <c:showVal val="0"/>
          <c:showCatName val="0"/>
          <c:showSerName val="0"/>
          <c:showPercent val="0"/>
          <c:showBubbleSize val="0"/>
        </c:dLbls>
        <c:gapWidth val="150"/>
        <c:axId val="57494912"/>
        <c:axId val="575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57494912"/>
        <c:axId val="57521664"/>
      </c:lineChart>
      <c:dateAx>
        <c:axId val="57494912"/>
        <c:scaling>
          <c:orientation val="minMax"/>
        </c:scaling>
        <c:delete val="1"/>
        <c:axPos val="b"/>
        <c:numFmt formatCode="ge" sourceLinked="1"/>
        <c:majorTickMark val="none"/>
        <c:minorTickMark val="none"/>
        <c:tickLblPos val="none"/>
        <c:crossAx val="57521664"/>
        <c:crosses val="autoZero"/>
        <c:auto val="1"/>
        <c:lblOffset val="100"/>
        <c:baseTimeUnit val="years"/>
      </c:dateAx>
      <c:valAx>
        <c:axId val="575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176.98</c:v>
                </c:pt>
                <c:pt idx="1">
                  <c:v>180.35</c:v>
                </c:pt>
                <c:pt idx="2">
                  <c:v>203.79</c:v>
                </c:pt>
                <c:pt idx="3">
                  <c:v>196.82</c:v>
                </c:pt>
                <c:pt idx="4">
                  <c:v>200.74</c:v>
                </c:pt>
              </c:numCache>
            </c:numRef>
          </c:val>
        </c:ser>
        <c:dLbls>
          <c:showLegendKey val="0"/>
          <c:showVal val="0"/>
          <c:showCatName val="0"/>
          <c:showSerName val="0"/>
          <c:showPercent val="0"/>
          <c:showBubbleSize val="0"/>
        </c:dLbls>
        <c:gapWidth val="150"/>
        <c:axId val="57543296"/>
        <c:axId val="575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57543296"/>
        <c:axId val="57557760"/>
      </c:lineChart>
      <c:dateAx>
        <c:axId val="57543296"/>
        <c:scaling>
          <c:orientation val="minMax"/>
        </c:scaling>
        <c:delete val="1"/>
        <c:axPos val="b"/>
        <c:numFmt formatCode="ge" sourceLinked="1"/>
        <c:majorTickMark val="none"/>
        <c:minorTickMark val="none"/>
        <c:tickLblPos val="none"/>
        <c:crossAx val="57557760"/>
        <c:crosses val="autoZero"/>
        <c:auto val="1"/>
        <c:lblOffset val="100"/>
        <c:baseTimeUnit val="years"/>
      </c:dateAx>
      <c:valAx>
        <c:axId val="575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大分県　国東市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
        <v>123</v>
      </c>
      <c r="AE8" s="79"/>
      <c r="AF8" s="79"/>
      <c r="AG8" s="79"/>
      <c r="AH8" s="79"/>
      <c r="AI8" s="79"/>
      <c r="AJ8" s="79"/>
      <c r="AK8" s="4"/>
      <c r="AL8" s="73">
        <f>データ!S6</f>
        <v>29330</v>
      </c>
      <c r="AM8" s="73"/>
      <c r="AN8" s="73"/>
      <c r="AO8" s="73"/>
      <c r="AP8" s="73"/>
      <c r="AQ8" s="73"/>
      <c r="AR8" s="73"/>
      <c r="AS8" s="73"/>
      <c r="AT8" s="72">
        <f>データ!T6</f>
        <v>318.10000000000002</v>
      </c>
      <c r="AU8" s="72"/>
      <c r="AV8" s="72"/>
      <c r="AW8" s="72"/>
      <c r="AX8" s="72"/>
      <c r="AY8" s="72"/>
      <c r="AZ8" s="72"/>
      <c r="BA8" s="72"/>
      <c r="BB8" s="72">
        <f>データ!U6</f>
        <v>92.2</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40.409999999999997</v>
      </c>
      <c r="Q10" s="72"/>
      <c r="R10" s="72"/>
      <c r="S10" s="72"/>
      <c r="T10" s="72"/>
      <c r="U10" s="72"/>
      <c r="V10" s="72"/>
      <c r="W10" s="72">
        <f>データ!Q6</f>
        <v>87.74</v>
      </c>
      <c r="X10" s="72"/>
      <c r="Y10" s="72"/>
      <c r="Z10" s="72"/>
      <c r="AA10" s="72"/>
      <c r="AB10" s="72"/>
      <c r="AC10" s="72"/>
      <c r="AD10" s="73">
        <f>データ!R6</f>
        <v>3010</v>
      </c>
      <c r="AE10" s="73"/>
      <c r="AF10" s="73"/>
      <c r="AG10" s="73"/>
      <c r="AH10" s="73"/>
      <c r="AI10" s="73"/>
      <c r="AJ10" s="73"/>
      <c r="AK10" s="2"/>
      <c r="AL10" s="73">
        <f>データ!V6</f>
        <v>11759</v>
      </c>
      <c r="AM10" s="73"/>
      <c r="AN10" s="73"/>
      <c r="AO10" s="73"/>
      <c r="AP10" s="73"/>
      <c r="AQ10" s="73"/>
      <c r="AR10" s="73"/>
      <c r="AS10" s="73"/>
      <c r="AT10" s="72">
        <f>データ!W6</f>
        <v>6.07</v>
      </c>
      <c r="AU10" s="72"/>
      <c r="AV10" s="72"/>
      <c r="AW10" s="72"/>
      <c r="AX10" s="72"/>
      <c r="AY10" s="72"/>
      <c r="AZ10" s="72"/>
      <c r="BA10" s="72"/>
      <c r="BB10" s="72">
        <f>データ!X6</f>
        <v>1937.23</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125</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442143</v>
      </c>
      <c r="D6" s="33">
        <f t="shared" si="3"/>
        <v>47</v>
      </c>
      <c r="E6" s="33">
        <f t="shared" si="3"/>
        <v>17</v>
      </c>
      <c r="F6" s="33">
        <f t="shared" si="3"/>
        <v>4</v>
      </c>
      <c r="G6" s="33">
        <f t="shared" si="3"/>
        <v>0</v>
      </c>
      <c r="H6" s="33" t="str">
        <f t="shared" si="3"/>
        <v>大分県　国東市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40.409999999999997</v>
      </c>
      <c r="Q6" s="34">
        <f t="shared" si="3"/>
        <v>87.74</v>
      </c>
      <c r="R6" s="34">
        <f t="shared" si="3"/>
        <v>3010</v>
      </c>
      <c r="S6" s="34">
        <f t="shared" si="3"/>
        <v>29330</v>
      </c>
      <c r="T6" s="34">
        <f t="shared" si="3"/>
        <v>318.10000000000002</v>
      </c>
      <c r="U6" s="34">
        <f t="shared" si="3"/>
        <v>92.2</v>
      </c>
      <c r="V6" s="34">
        <f t="shared" si="3"/>
        <v>11759</v>
      </c>
      <c r="W6" s="34">
        <f t="shared" si="3"/>
        <v>6.07</v>
      </c>
      <c r="X6" s="34">
        <f t="shared" si="3"/>
        <v>1937.23</v>
      </c>
      <c r="Y6" s="35">
        <f>IF(Y7="",NA(),Y7)</f>
        <v>97.39</v>
      </c>
      <c r="Z6" s="35">
        <f t="shared" ref="Z6:AH6" si="4">IF(Z7="",NA(),Z7)</f>
        <v>96.82</v>
      </c>
      <c r="AA6" s="35">
        <f t="shared" si="4"/>
        <v>97.95</v>
      </c>
      <c r="AB6" s="35">
        <f t="shared" si="4"/>
        <v>97.82</v>
      </c>
      <c r="AC6" s="35">
        <f t="shared" si="4"/>
        <v>97.76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118.37</v>
      </c>
      <c r="BJ6" s="35">
        <f t="shared" si="7"/>
        <v>191.62</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83.7</v>
      </c>
      <c r="BR6" s="35">
        <f t="shared" ref="BR6:BZ6" si="8">IF(BR7="",NA(),BR7)</f>
        <v>82.4</v>
      </c>
      <c r="BS6" s="35">
        <f t="shared" si="8"/>
        <v>75</v>
      </c>
      <c r="BT6" s="35">
        <f t="shared" si="8"/>
        <v>78.180000000000007</v>
      </c>
      <c r="BU6" s="35">
        <f t="shared" si="8"/>
        <v>83.51</v>
      </c>
      <c r="BV6" s="35">
        <f t="shared" si="8"/>
        <v>62.83</v>
      </c>
      <c r="BW6" s="35">
        <f t="shared" si="8"/>
        <v>64.63</v>
      </c>
      <c r="BX6" s="35">
        <f t="shared" si="8"/>
        <v>66.56</v>
      </c>
      <c r="BY6" s="35">
        <f t="shared" si="8"/>
        <v>66.22</v>
      </c>
      <c r="BZ6" s="35">
        <f t="shared" si="8"/>
        <v>69.87</v>
      </c>
      <c r="CA6" s="34" t="str">
        <f>IF(CA7="","",IF(CA7="-","【-】","【"&amp;SUBSTITUTE(TEXT(CA7,"#,##0.00"),"-","△")&amp;"】"))</f>
        <v>【69.80】</v>
      </c>
      <c r="CB6" s="35">
        <f>IF(CB7="",NA(),CB7)</f>
        <v>176.98</v>
      </c>
      <c r="CC6" s="35">
        <f t="shared" ref="CC6:CK6" si="9">IF(CC7="",NA(),CC7)</f>
        <v>180.35</v>
      </c>
      <c r="CD6" s="35">
        <f t="shared" si="9"/>
        <v>203.79</v>
      </c>
      <c r="CE6" s="35">
        <f t="shared" si="9"/>
        <v>196.82</v>
      </c>
      <c r="CF6" s="35">
        <f t="shared" si="9"/>
        <v>200.74</v>
      </c>
      <c r="CG6" s="35">
        <f t="shared" si="9"/>
        <v>250.43</v>
      </c>
      <c r="CH6" s="35">
        <f t="shared" si="9"/>
        <v>245.75</v>
      </c>
      <c r="CI6" s="35">
        <f t="shared" si="9"/>
        <v>244.29</v>
      </c>
      <c r="CJ6" s="35">
        <f t="shared" si="9"/>
        <v>246.72</v>
      </c>
      <c r="CK6" s="35">
        <f t="shared" si="9"/>
        <v>234.96</v>
      </c>
      <c r="CL6" s="34" t="str">
        <f>IF(CL7="","",IF(CL7="-","【-】","【"&amp;SUBSTITUTE(TEXT(CL7,"#,##0.00"),"-","△")&amp;"】"))</f>
        <v>【232.54】</v>
      </c>
      <c r="CM6" s="35">
        <f>IF(CM7="",NA(),CM7)</f>
        <v>46.47</v>
      </c>
      <c r="CN6" s="35">
        <f t="shared" ref="CN6:CV6" si="10">IF(CN7="",NA(),CN7)</f>
        <v>45.78</v>
      </c>
      <c r="CO6" s="35">
        <f t="shared" si="10"/>
        <v>44.99</v>
      </c>
      <c r="CP6" s="35">
        <f t="shared" si="10"/>
        <v>44.16</v>
      </c>
      <c r="CQ6" s="35">
        <f t="shared" si="10"/>
        <v>44.24</v>
      </c>
      <c r="CR6" s="35">
        <f t="shared" si="10"/>
        <v>42.31</v>
      </c>
      <c r="CS6" s="35">
        <f t="shared" si="10"/>
        <v>43.65</v>
      </c>
      <c r="CT6" s="35">
        <f t="shared" si="10"/>
        <v>43.58</v>
      </c>
      <c r="CU6" s="35">
        <f t="shared" si="10"/>
        <v>41.35</v>
      </c>
      <c r="CV6" s="35">
        <f t="shared" si="10"/>
        <v>42.9</v>
      </c>
      <c r="CW6" s="34" t="str">
        <f>IF(CW7="","",IF(CW7="-","【-】","【"&amp;SUBSTITUTE(TEXT(CW7,"#,##0.00"),"-","△")&amp;"】"))</f>
        <v>【42.17】</v>
      </c>
      <c r="CX6" s="35">
        <f>IF(CX7="",NA(),CX7)</f>
        <v>74.33</v>
      </c>
      <c r="CY6" s="35">
        <f t="shared" ref="CY6:DG6" si="11">IF(CY7="",NA(),CY7)</f>
        <v>75.790000000000006</v>
      </c>
      <c r="CZ6" s="35">
        <f t="shared" si="11"/>
        <v>77.67</v>
      </c>
      <c r="DA6" s="35">
        <f t="shared" si="11"/>
        <v>79.69</v>
      </c>
      <c r="DB6" s="35">
        <f t="shared" si="11"/>
        <v>79.2</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442143</v>
      </c>
      <c r="D7" s="37">
        <v>47</v>
      </c>
      <c r="E7" s="37">
        <v>17</v>
      </c>
      <c r="F7" s="37">
        <v>4</v>
      </c>
      <c r="G7" s="37">
        <v>0</v>
      </c>
      <c r="H7" s="37" t="s">
        <v>110</v>
      </c>
      <c r="I7" s="37" t="s">
        <v>111</v>
      </c>
      <c r="J7" s="37" t="s">
        <v>112</v>
      </c>
      <c r="K7" s="37" t="s">
        <v>113</v>
      </c>
      <c r="L7" s="37" t="s">
        <v>114</v>
      </c>
      <c r="M7" s="37"/>
      <c r="N7" s="38" t="s">
        <v>115</v>
      </c>
      <c r="O7" s="38" t="s">
        <v>116</v>
      </c>
      <c r="P7" s="38">
        <v>40.409999999999997</v>
      </c>
      <c r="Q7" s="38">
        <v>87.74</v>
      </c>
      <c r="R7" s="38">
        <v>3010</v>
      </c>
      <c r="S7" s="38">
        <v>29330</v>
      </c>
      <c r="T7" s="38">
        <v>318.10000000000002</v>
      </c>
      <c r="U7" s="38">
        <v>92.2</v>
      </c>
      <c r="V7" s="38">
        <v>11759</v>
      </c>
      <c r="W7" s="38">
        <v>6.07</v>
      </c>
      <c r="X7" s="38">
        <v>1937.23</v>
      </c>
      <c r="Y7" s="38">
        <v>97.39</v>
      </c>
      <c r="Z7" s="38">
        <v>96.82</v>
      </c>
      <c r="AA7" s="38">
        <v>97.95</v>
      </c>
      <c r="AB7" s="38">
        <v>97.82</v>
      </c>
      <c r="AC7" s="38">
        <v>97.76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118.37</v>
      </c>
      <c r="BJ7" s="38">
        <v>191.62</v>
      </c>
      <c r="BK7" s="38">
        <v>1622.51</v>
      </c>
      <c r="BL7" s="38">
        <v>1569.13</v>
      </c>
      <c r="BM7" s="38">
        <v>1436</v>
      </c>
      <c r="BN7" s="38">
        <v>1434.89</v>
      </c>
      <c r="BO7" s="38">
        <v>1298.9100000000001</v>
      </c>
      <c r="BP7" s="38">
        <v>1348.09</v>
      </c>
      <c r="BQ7" s="38">
        <v>83.7</v>
      </c>
      <c r="BR7" s="38">
        <v>82.4</v>
      </c>
      <c r="BS7" s="38">
        <v>75</v>
      </c>
      <c r="BT7" s="38">
        <v>78.180000000000007</v>
      </c>
      <c r="BU7" s="38">
        <v>83.51</v>
      </c>
      <c r="BV7" s="38">
        <v>62.83</v>
      </c>
      <c r="BW7" s="38">
        <v>64.63</v>
      </c>
      <c r="BX7" s="38">
        <v>66.56</v>
      </c>
      <c r="BY7" s="38">
        <v>66.22</v>
      </c>
      <c r="BZ7" s="38">
        <v>69.87</v>
      </c>
      <c r="CA7" s="38">
        <v>69.8</v>
      </c>
      <c r="CB7" s="38">
        <v>176.98</v>
      </c>
      <c r="CC7" s="38">
        <v>180.35</v>
      </c>
      <c r="CD7" s="38">
        <v>203.79</v>
      </c>
      <c r="CE7" s="38">
        <v>196.82</v>
      </c>
      <c r="CF7" s="38">
        <v>200.74</v>
      </c>
      <c r="CG7" s="38">
        <v>250.43</v>
      </c>
      <c r="CH7" s="38">
        <v>245.75</v>
      </c>
      <c r="CI7" s="38">
        <v>244.29</v>
      </c>
      <c r="CJ7" s="38">
        <v>246.72</v>
      </c>
      <c r="CK7" s="38">
        <v>234.96</v>
      </c>
      <c r="CL7" s="38">
        <v>232.54</v>
      </c>
      <c r="CM7" s="38">
        <v>46.47</v>
      </c>
      <c r="CN7" s="38">
        <v>45.78</v>
      </c>
      <c r="CO7" s="38">
        <v>44.99</v>
      </c>
      <c r="CP7" s="38">
        <v>44.16</v>
      </c>
      <c r="CQ7" s="38">
        <v>44.24</v>
      </c>
      <c r="CR7" s="38">
        <v>42.31</v>
      </c>
      <c r="CS7" s="38">
        <v>43.65</v>
      </c>
      <c r="CT7" s="38">
        <v>43.58</v>
      </c>
      <c r="CU7" s="38">
        <v>41.35</v>
      </c>
      <c r="CV7" s="38">
        <v>42.9</v>
      </c>
      <c r="CW7" s="38">
        <v>42.17</v>
      </c>
      <c r="CX7" s="38">
        <v>74.33</v>
      </c>
      <c r="CY7" s="38">
        <v>75.790000000000006</v>
      </c>
      <c r="CZ7" s="38">
        <v>77.67</v>
      </c>
      <c r="DA7" s="38">
        <v>79.69</v>
      </c>
      <c r="DB7" s="38">
        <v>79.2</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2018-02-07T00:34:43Z</cp:lastPrinted>
  <dcterms:created xsi:type="dcterms:W3CDTF">2017-12-25T02:23:09Z</dcterms:created>
  <dcterms:modified xsi:type="dcterms:W3CDTF">2018-03-16T06:59:23Z</dcterms:modified>
  <cp:category/>
</cp:coreProperties>
</file>