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<sst xmlns="http://schemas.openxmlformats.org/spreadsheetml/2006/main" count="237" uniqueCount="123">
  <si>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</si>
  <si>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</si>
  <si>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</si>
  <si>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</si>
  <si>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</si>
  <si>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</si>
  <si>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</si>
  <si>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</si>
  <si>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</si>
  <si>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</si>
  <si>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</si>
  <si>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</si>
  <si>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</si>
  <si>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</si>
  <si>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</si>
  <si>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</si>
  <si>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</si>
  <si>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</si>
  <si>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</si>
  <si>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</si>
  <si>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</si>
  <si>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</si>
  <si>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</si>
  <si>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</si>
  <si>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</si>
  <si>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</si>
  <si>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</si>
  <si>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</si>
  <si>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</si>
  <si>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</si>
  <si>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</si>
  <si>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</si>
  <si>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</si>
  <si>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</si>
  <si>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</si>
  <si>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</si>
  <si>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</si>
  <si>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</si>
  <si>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</si>
  <si>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</si>
  <si>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</si>
  <si>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</si>
  <si>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</si>
  <si>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</si>
  <si>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</si>
  <si>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</si>
  <si>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</si>
  <si>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</si>
  <si>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</si>
  <si>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</si>
  <si>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</si>
  <si>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</si>
  <si>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</si>
  <si>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</si>
  <si>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</si>
  <si>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</si>
  <si>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</si>
  <si>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</si>
  <si>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</si>
  <si>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</si>
  <si>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</si>
  <si>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</si>
  <si>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</si>
  <si>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</si>
  <si>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</si>
  <si>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</si>
  <si>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</si>
  <si>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</si>
  <si>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</si>
  <si>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</si>
  <si>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</si>
  <si>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</si>
  <si>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</si>
  <si>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</si>
  <si>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</si>
  <si>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</si>
  <si>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</si>
  <si>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</si>
  <si>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</si>
  <si>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</si>
  <si>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</si>
  <si>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</si>
  <si>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</si>
  <si>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</si>
  <si>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</si>
  <si>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</si>
  <si>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</si>
  <si>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</si>
  <si>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</si>
  <si>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</si>
  <si>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</si>
  <si>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</si>
  <si>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</si>
  <si>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</si>
  <si>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</si>
  <si>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</si>
  <si>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</si>
  <si>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</si>
  <si>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</si>
  <si>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</si>
  <si>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</si>
  <si>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</si>
  <si>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</si>
  <si>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</si>
  <si>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</si>
  <si>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</si>
  <si>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</si>
  <si>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宇佐市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</si>
  <si>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</si>
  <si>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</si>
  <si>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</si>
  <si>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</si>
  <si>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</si>
  <si>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</si>
  <si>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</si>
  <si>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</si>
  <si>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</si>
  <si>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</si>
  <si>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</si>
  <si>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③管路更新率・・・管路の更新については、計画に基づいて実施しているため、本年は測量や設計が主となっています。次回の更新実施年度は、平成３０年度の予定です。</t>
    <rPh sb="1" eb="3">
      <t>カンロ</t>
    </rPh>
    <rPh sb="3" eb="5">
      <t>コウシン</t>
    </rPh>
    <rPh sb="5" eb="6">
      <t>リツ</t>
    </rPh>
    <rPh sb="9" eb="11">
      <t>カンロ</t>
    </rPh>
    <rPh sb="12" eb="14">
      <t>コウシン</t>
    </rPh>
    <rPh sb="20" eb="22">
      <t>ケイカク</t>
    </rPh>
    <rPh sb="23" eb="24">
      <t>モト</t>
    </rPh>
    <rPh sb="27" eb="29">
      <t>ジッシ</t>
    </rPh>
    <rPh sb="36" eb="38">
      <t>ホンネン</t>
    </rPh>
    <rPh sb="39" eb="41">
      <t>ソクリョウ</t>
    </rPh>
    <rPh sb="42" eb="44">
      <t>セッケイ</t>
    </rPh>
    <rPh sb="45" eb="46">
      <t>オモ</t>
    </rPh>
    <rPh sb="54" eb="56">
      <t>ジカイ</t>
    </rPh>
    <rPh sb="57" eb="59">
      <t>コウシン</t>
    </rPh>
    <rPh sb="59" eb="61">
      <t>ジッシ</t>
    </rPh>
    <rPh sb="61" eb="63">
      <t>ネンド</t>
    </rPh>
    <rPh sb="65" eb="67">
      <t>ヘイセイ</t>
    </rPh>
    <rPh sb="69" eb="71">
      <t>ネンド</t>
    </rPh>
    <rPh sb="72" eb="74">
      <t>ヨテイ</t>
    </rPh>
    <phoneticPr fontId="4"/>
  </si>
  <si>
    <t>水道事業との統合に伴い、経営基盤の強化や効率性の確保などが出来てくると認識しています。公営企業化したことで、よりスピーディかつ効果的に事業を実施していきたいと考えています。</t>
    <rPh sb="12" eb="14">
      <t>ケイエイ</t>
    </rPh>
    <rPh sb="14" eb="16">
      <t>キバン</t>
    </rPh>
    <rPh sb="17" eb="19">
      <t>キョウカ</t>
    </rPh>
    <rPh sb="20" eb="23">
      <t>コウリツセイ</t>
    </rPh>
    <rPh sb="24" eb="26">
      <t>カクホ</t>
    </rPh>
    <rPh sb="29" eb="31">
      <t>デキ</t>
    </rPh>
    <rPh sb="35" eb="37">
      <t>ニンシキ</t>
    </rPh>
    <rPh sb="43" eb="45">
      <t>コウエイ</t>
    </rPh>
    <rPh sb="45" eb="47">
      <t>キギョウ</t>
    </rPh>
    <rPh sb="47" eb="48">
      <t>カ</t>
    </rPh>
    <rPh sb="63" eb="66">
      <t>コウカテキ</t>
    </rPh>
    <rPh sb="67" eb="69">
      <t>ジギョウ</t>
    </rPh>
    <rPh sb="70" eb="72">
      <t>ジッシ</t>
    </rPh>
    <rPh sb="79" eb="80">
      <t>カンガ</t>
    </rPh>
    <phoneticPr fontId="4"/>
  </si>
  <si>
    <t>非設置</t>
    <rPh sb="0" eb="1">
      <t>ヒ</t>
    </rPh>
    <rPh sb="1" eb="3">
      <t>セッチ</t>
    </rPh>
    <phoneticPr fontId="4"/>
  </si>
  <si>
    <t>①『経常収支比率』・・・水道事業との統合に伴い、3/31付で会計を閉鎖しているため、未収金を水道事業に引き継いでいます。そのため数値が悪化していますが、当該金額を考慮すれば、平均値に近似すると判断しています。
④『企業債残高対給水収益比率』・・・最終月の水道料金収入の一部が未収金として水道事業に引き継がれています。そのため分母である給水収益が低下し、悪化しているように見えます。当該数値を考慮すれば、概ね例年並みと判断しています。
⑤『料金回収率』・・・水道事業との統合に伴い、最終月の水道料金収入の一部が未収金として水道事業に引き継がれています。そのため分母である給水収益が低下し、悪化しているように見えます。当該数値を考慮すれば、概ね例年並みと判断します。
⑥『給水原価』・・・上昇傾向にありましたが、水道事業との経営統合に伴い、検針・調定・請求も変更されています。３月最終月の水道料金請求が、翌年度にずれこんただため、分母である有収水量等も変わり、数値が上昇した形となっています。
⑦『施設利用率』・・・水道事業との経営統合に伴い、検針・調定・請求も変更されています。３月最終月の水道料金請求が翌年度にずれこんただため、分子である配水水量等も変わり結果的に数値が下がった形となっています。
⑧『有収率』・・・⑦と同様。３月最終月の水道料金請求が、翌年度にずれこんただため分子である有収水量等も変わり、結果的に数値が下がった形となっています。</t>
    <rPh sb="12" eb="14">
      <t>スイドウ</t>
    </rPh>
    <rPh sb="14" eb="16">
      <t>ジギョウ</t>
    </rPh>
    <rPh sb="18" eb="20">
      <t>トウゴウ</t>
    </rPh>
    <rPh sb="21" eb="22">
      <t>トモナ</t>
    </rPh>
    <rPh sb="28" eb="29">
      <t>ヅケ</t>
    </rPh>
    <rPh sb="30" eb="32">
      <t>カイケイ</t>
    </rPh>
    <rPh sb="33" eb="35">
      <t>ヘイサ</t>
    </rPh>
    <rPh sb="42" eb="45">
      <t>ミシュウキン</t>
    </rPh>
    <rPh sb="46" eb="48">
      <t>スイドウ</t>
    </rPh>
    <rPh sb="48" eb="50">
      <t>ジギョウ</t>
    </rPh>
    <rPh sb="51" eb="52">
      <t>ヒ</t>
    </rPh>
    <rPh sb="53" eb="54">
      <t>ツ</t>
    </rPh>
    <rPh sb="64" eb="66">
      <t>スウチ</t>
    </rPh>
    <rPh sb="67" eb="69">
      <t>アッカ</t>
    </rPh>
    <rPh sb="76" eb="78">
      <t>トウガイ</t>
    </rPh>
    <rPh sb="78" eb="80">
      <t>キンガク</t>
    </rPh>
    <rPh sb="81" eb="83">
      <t>コウリョ</t>
    </rPh>
    <rPh sb="87" eb="90">
      <t>ヘイキンチ</t>
    </rPh>
    <rPh sb="91" eb="93">
      <t>キンジ</t>
    </rPh>
    <rPh sb="96" eb="98">
      <t>ハンダン</t>
    </rPh>
    <rPh sb="123" eb="125">
      <t>サイシュウ</t>
    </rPh>
    <rPh sb="125" eb="126">
      <t>ツキ</t>
    </rPh>
    <rPh sb="127" eb="129">
      <t>スイドウ</t>
    </rPh>
    <rPh sb="129" eb="131">
      <t>リョウキン</t>
    </rPh>
    <rPh sb="131" eb="133">
      <t>シュウニュウ</t>
    </rPh>
    <rPh sb="134" eb="136">
      <t>イチブ</t>
    </rPh>
    <rPh sb="137" eb="140">
      <t>ミシュウキン</t>
    </rPh>
    <rPh sb="143" eb="145">
      <t>スイドウ</t>
    </rPh>
    <rPh sb="145" eb="147">
      <t>ジギョウ</t>
    </rPh>
    <rPh sb="148" eb="149">
      <t>ヒ</t>
    </rPh>
    <rPh sb="150" eb="151">
      <t>ツ</t>
    </rPh>
    <rPh sb="162" eb="164">
      <t>ブンボ</t>
    </rPh>
    <rPh sb="167" eb="169">
      <t>キュウスイ</t>
    </rPh>
    <rPh sb="169" eb="171">
      <t>シュウエキ</t>
    </rPh>
    <rPh sb="172" eb="174">
      <t>テイカ</t>
    </rPh>
    <rPh sb="176" eb="178">
      <t>アッカ</t>
    </rPh>
    <rPh sb="185" eb="186">
      <t>ミ</t>
    </rPh>
    <rPh sb="190" eb="192">
      <t>トウガイ</t>
    </rPh>
    <rPh sb="192" eb="194">
      <t>スウチ</t>
    </rPh>
    <rPh sb="195" eb="197">
      <t>コウリョ</t>
    </rPh>
    <rPh sb="201" eb="202">
      <t>オオム</t>
    </rPh>
    <rPh sb="203" eb="205">
      <t>レイネン</t>
    </rPh>
    <rPh sb="205" eb="206">
      <t>ナ</t>
    </rPh>
    <rPh sb="208" eb="210">
      <t>ハンダン</t>
    </rPh>
    <rPh sb="342" eb="344">
      <t>ジョウショウ</t>
    </rPh>
    <rPh sb="344" eb="346">
      <t>ケイコウ</t>
    </rPh>
    <rPh sb="514" eb="516">
      <t>ブンシ</t>
    </rPh>
    <rPh sb="519" eb="521">
      <t>ハイスイ</t>
    </rPh>
    <rPh sb="535" eb="536">
      <t>サ</t>
    </rPh>
    <rPh sb="560" eb="562">
      <t>ドウヨウ</t>
    </rPh>
    <rPh sb="589" eb="591">
      <t>ブンシ</t>
    </rPh>
    <rPh sb="611" eb="612">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</si>
</sst>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0.37</c:v>
                </c:pt>
                <c:pt idx="1">
                  <c:v>0.19</c:v>
                </c:pt>
                <c:pt idx="2">
                  <c:v>0.89</c:v>
                </c:pt>
                <c:pt idx="3" formatCode="#,##0.00;&quot;△&quot;#,##0.00">
                  <c:v>0</c:v>
                </c:pt>
                <c:pt idx="4" formatCode="#,##0.00;&quot;△&quot;#,##0.00">
                  <c:v>0</c:v>
                </c:pt>
              </c:numCache>
            </c:numRef>
          </c:val>
        </c:ser>
        <c:dLbls>
          <c:showLegendKey val="0"/>
          <c:showVal val="0"/>
          <c:showCatName val="0"/>
          <c:showSerName val="0"/>
          <c:showPercent val="0"/>
          <c:showBubbleSize val="0"/>
        </c:dLbls>
        <c:gapWidth val="150"/>
        <c:axId val="85939328"/>
        <c:axId val="859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85939328"/>
        <c:axId val="85941248"/>
      </c:lineChart>
      <c:dateAx>
        <c:axId val="85939328"/>
        <c:scaling>
          <c:orientation val="minMax"/>
        </c:scaling>
        <c:delete val="1"/>
        <c:axPos val="b"/>
        <c:numFmt formatCode="ge" sourceLinked="1"/>
        <c:majorTickMark val="none"/>
        <c:minorTickMark val="none"/>
        <c:tickLblPos val="none"/>
        <c:crossAx val="85941248"/>
        <c:crosses val="autoZero"/>
        <c:auto val="1"/>
        <c:lblOffset val="100"/>
        <c:baseTimeUnit val="years"/>
      </c:dateAx>
      <c:valAx>
        <c:axId val="85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56.59</c:v>
                </c:pt>
                <c:pt idx="1">
                  <c:v>57.61</c:v>
                </c:pt>
                <c:pt idx="2">
                  <c:v>57.97</c:v>
                </c:pt>
                <c:pt idx="3">
                  <c:v>60.17</c:v>
                </c:pt>
                <c:pt idx="4">
                  <c:v>56.16</c:v>
                </c:pt>
              </c:numCache>
            </c:numRef>
          </c:val>
        </c:ser>
        <c:dLbls>
          <c:showLegendKey val="0"/>
          <c:showVal val="0"/>
          <c:showCatName val="0"/>
          <c:showSerName val="0"/>
          <c:showPercent val="0"/>
          <c:showBubbleSize val="0"/>
        </c:dLbls>
        <c:gapWidth val="150"/>
        <c:axId val="92919296"/>
        <c:axId val="929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92919296"/>
        <c:axId val="92921216"/>
      </c:lineChart>
      <c:dateAx>
        <c:axId val="92919296"/>
        <c:scaling>
          <c:orientation val="minMax"/>
        </c:scaling>
        <c:delete val="1"/>
        <c:axPos val="b"/>
        <c:numFmt formatCode="ge" sourceLinked="1"/>
        <c:majorTickMark val="none"/>
        <c:minorTickMark val="none"/>
        <c:tickLblPos val="none"/>
        <c:crossAx val="92921216"/>
        <c:crosses val="autoZero"/>
        <c:auto val="1"/>
        <c:lblOffset val="100"/>
        <c:baseTimeUnit val="years"/>
      </c:dateAx>
      <c:valAx>
        <c:axId val="929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78.349999999999994</c:v>
                </c:pt>
                <c:pt idx="1">
                  <c:v>76.47</c:v>
                </c:pt>
                <c:pt idx="2">
                  <c:v>73.849999999999994</c:v>
                </c:pt>
                <c:pt idx="3">
                  <c:v>71.150000000000006</c:v>
                </c:pt>
                <c:pt idx="4">
                  <c:v>72.739999999999995</c:v>
                </c:pt>
              </c:numCache>
            </c:numRef>
          </c:val>
        </c:ser>
        <c:dLbls>
          <c:showLegendKey val="0"/>
          <c:showVal val="0"/>
          <c:showCatName val="0"/>
          <c:showSerName val="0"/>
          <c:showPercent val="0"/>
          <c:showBubbleSize val="0"/>
        </c:dLbls>
        <c:gapWidth val="150"/>
        <c:axId val="95081600"/>
        <c:axId val="950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95081600"/>
        <c:axId val="95083520"/>
      </c:lineChart>
      <c:dateAx>
        <c:axId val="95081600"/>
        <c:scaling>
          <c:orientation val="minMax"/>
        </c:scaling>
        <c:delete val="1"/>
        <c:axPos val="b"/>
        <c:numFmt formatCode="ge" sourceLinked="1"/>
        <c:majorTickMark val="none"/>
        <c:minorTickMark val="none"/>
        <c:tickLblPos val="none"/>
        <c:crossAx val="95083520"/>
        <c:crosses val="autoZero"/>
        <c:auto val="1"/>
        <c:lblOffset val="100"/>
        <c:baseTimeUnit val="years"/>
      </c:dateAx>
      <c:valAx>
        <c:axId val="950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74.78</c:v>
                </c:pt>
                <c:pt idx="1">
                  <c:v>74.61</c:v>
                </c:pt>
                <c:pt idx="2">
                  <c:v>69.209999999999994</c:v>
                </c:pt>
                <c:pt idx="3">
                  <c:v>74.260000000000005</c:v>
                </c:pt>
                <c:pt idx="4">
                  <c:v>49.21</c:v>
                </c:pt>
              </c:numCache>
            </c:numRef>
          </c:val>
        </c:ser>
        <c:dLbls>
          <c:showLegendKey val="0"/>
          <c:showVal val="0"/>
          <c:showCatName val="0"/>
          <c:showSerName val="0"/>
          <c:showPercent val="0"/>
          <c:showBubbleSize val="0"/>
        </c:dLbls>
        <c:gapWidth val="150"/>
        <c:axId val="84493056"/>
        <c:axId val="844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84493056"/>
        <c:axId val="84494976"/>
      </c:lineChart>
      <c:dateAx>
        <c:axId val="84493056"/>
        <c:scaling>
          <c:orientation val="minMax"/>
        </c:scaling>
        <c:delete val="1"/>
        <c:axPos val="b"/>
        <c:numFmt formatCode="ge" sourceLinked="1"/>
        <c:majorTickMark val="none"/>
        <c:minorTickMark val="none"/>
        <c:tickLblPos val="none"/>
        <c:crossAx val="84494976"/>
        <c:crosses val="autoZero"/>
        <c:auto val="1"/>
        <c:lblOffset val="100"/>
        <c:baseTimeUnit val="years"/>
      </c:dateAx>
      <c:valAx>
        <c:axId val="844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37728"/>
        <c:axId val="84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37728"/>
        <c:axId val="84539648"/>
      </c:lineChart>
      <c:dateAx>
        <c:axId val="84537728"/>
        <c:scaling>
          <c:orientation val="minMax"/>
        </c:scaling>
        <c:delete val="1"/>
        <c:axPos val="b"/>
        <c:numFmt formatCode="ge" sourceLinked="1"/>
        <c:majorTickMark val="none"/>
        <c:minorTickMark val="none"/>
        <c:tickLblPos val="none"/>
        <c:crossAx val="84539648"/>
        <c:crosses val="autoZero"/>
        <c:auto val="1"/>
        <c:lblOffset val="100"/>
        <c:baseTimeUnit val="years"/>
      </c:dateAx>
      <c:valAx>
        <c:axId val="84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24736"/>
        <c:axId val="879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24736"/>
        <c:axId val="87926656"/>
      </c:lineChart>
      <c:dateAx>
        <c:axId val="87924736"/>
        <c:scaling>
          <c:orientation val="minMax"/>
        </c:scaling>
        <c:delete val="1"/>
        <c:axPos val="b"/>
        <c:numFmt formatCode="ge" sourceLinked="1"/>
        <c:majorTickMark val="none"/>
        <c:minorTickMark val="none"/>
        <c:tickLblPos val="none"/>
        <c:crossAx val="87926656"/>
        <c:crosses val="autoZero"/>
        <c:auto val="1"/>
        <c:lblOffset val="100"/>
        <c:baseTimeUnit val="years"/>
      </c:dateAx>
      <c:valAx>
        <c:axId val="879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23744"/>
        <c:axId val="882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23744"/>
        <c:axId val="88225664"/>
      </c:lineChart>
      <c:dateAx>
        <c:axId val="88223744"/>
        <c:scaling>
          <c:orientation val="minMax"/>
        </c:scaling>
        <c:delete val="1"/>
        <c:axPos val="b"/>
        <c:numFmt formatCode="ge" sourceLinked="1"/>
        <c:majorTickMark val="none"/>
        <c:minorTickMark val="none"/>
        <c:tickLblPos val="none"/>
        <c:crossAx val="88225664"/>
        <c:crosses val="autoZero"/>
        <c:auto val="1"/>
        <c:lblOffset val="100"/>
        <c:baseTimeUnit val="years"/>
      </c:dateAx>
      <c:valAx>
        <c:axId val="882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35392"/>
        <c:axId val="882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35392"/>
        <c:axId val="88266240"/>
      </c:lineChart>
      <c:dateAx>
        <c:axId val="88235392"/>
        <c:scaling>
          <c:orientation val="minMax"/>
        </c:scaling>
        <c:delete val="1"/>
        <c:axPos val="b"/>
        <c:numFmt formatCode="ge" sourceLinked="1"/>
        <c:majorTickMark val="none"/>
        <c:minorTickMark val="none"/>
        <c:tickLblPos val="none"/>
        <c:crossAx val="88266240"/>
        <c:crosses val="autoZero"/>
        <c:auto val="1"/>
        <c:lblOffset val="100"/>
        <c:baseTimeUnit val="years"/>
      </c:dateAx>
      <c:valAx>
        <c:axId val="882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1083.18</c:v>
                </c:pt>
                <c:pt idx="1">
                  <c:v>1083.31</c:v>
                </c:pt>
                <c:pt idx="2">
                  <c:v>1125.26</c:v>
                </c:pt>
                <c:pt idx="3">
                  <c:v>1124.49</c:v>
                </c:pt>
                <c:pt idx="4">
                  <c:v>1282.6199999999999</c:v>
                </c:pt>
              </c:numCache>
            </c:numRef>
          </c:val>
        </c:ser>
        <c:dLbls>
          <c:showLegendKey val="0"/>
          <c:showVal val="0"/>
          <c:showCatName val="0"/>
          <c:showSerName val="0"/>
          <c:showPercent val="0"/>
          <c:showBubbleSize val="0"/>
        </c:dLbls>
        <c:gapWidth val="150"/>
        <c:axId val="88284160"/>
        <c:axId val="883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88284160"/>
        <c:axId val="88302720"/>
      </c:lineChart>
      <c:dateAx>
        <c:axId val="88284160"/>
        <c:scaling>
          <c:orientation val="minMax"/>
        </c:scaling>
        <c:delete val="1"/>
        <c:axPos val="b"/>
        <c:numFmt formatCode="ge" sourceLinked="1"/>
        <c:majorTickMark val="none"/>
        <c:minorTickMark val="none"/>
        <c:tickLblPos val="none"/>
        <c:crossAx val="88302720"/>
        <c:crosses val="autoZero"/>
        <c:auto val="1"/>
        <c:lblOffset val="100"/>
        <c:baseTimeUnit val="years"/>
      </c:dateAx>
      <c:valAx>
        <c:axId val="883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61.41</c:v>
                </c:pt>
                <c:pt idx="1">
                  <c:v>61.23</c:v>
                </c:pt>
                <c:pt idx="2">
                  <c:v>57.59</c:v>
                </c:pt>
                <c:pt idx="3">
                  <c:v>55.15</c:v>
                </c:pt>
                <c:pt idx="4">
                  <c:v>41.53</c:v>
                </c:pt>
              </c:numCache>
            </c:numRef>
          </c:val>
        </c:ser>
        <c:dLbls>
          <c:showLegendKey val="0"/>
          <c:showVal val="0"/>
          <c:showCatName val="0"/>
          <c:showSerName val="0"/>
          <c:showPercent val="0"/>
          <c:showBubbleSize val="0"/>
        </c:dLbls>
        <c:gapWidth val="150"/>
        <c:axId val="88328832"/>
        <c:axId val="883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88328832"/>
        <c:axId val="88339200"/>
      </c:lineChart>
      <c:dateAx>
        <c:axId val="88328832"/>
        <c:scaling>
          <c:orientation val="minMax"/>
        </c:scaling>
        <c:delete val="1"/>
        <c:axPos val="b"/>
        <c:numFmt formatCode="ge" sourceLinked="1"/>
        <c:majorTickMark val="none"/>
        <c:minorTickMark val="none"/>
        <c:tickLblPos val="none"/>
        <c:crossAx val="88339200"/>
        <c:crosses val="autoZero"/>
        <c:auto val="1"/>
        <c:lblOffset val="100"/>
        <c:baseTimeUnit val="years"/>
      </c:dateAx>
      <c:valAx>
        <c:axId val="88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267.52999999999997</c:v>
                </c:pt>
                <c:pt idx="1">
                  <c:v>272.48</c:v>
                </c:pt>
                <c:pt idx="2">
                  <c:v>295.33999999999997</c:v>
                </c:pt>
                <c:pt idx="3">
                  <c:v>307.64999999999998</c:v>
                </c:pt>
                <c:pt idx="4">
                  <c:v>370.47</c:v>
                </c:pt>
              </c:numCache>
            </c:numRef>
          </c:val>
        </c:ser>
        <c:dLbls>
          <c:showLegendKey val="0"/>
          <c:showVal val="0"/>
          <c:showCatName val="0"/>
          <c:showSerName val="0"/>
          <c:showPercent val="0"/>
          <c:showBubbleSize val="0"/>
        </c:dLbls>
        <c:gapWidth val="150"/>
        <c:axId val="92886912"/>
        <c:axId val="92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92886912"/>
        <c:axId val="92897280"/>
      </c:lineChart>
      <c:dateAx>
        <c:axId val="92886912"/>
        <c:scaling>
          <c:orientation val="minMax"/>
        </c:scaling>
        <c:delete val="1"/>
        <c:axPos val="b"/>
        <c:numFmt formatCode="ge" sourceLinked="1"/>
        <c:majorTickMark val="none"/>
        <c:minorTickMark val="none"/>
        <c:tickLblPos val="none"/>
        <c:crossAx val="92897280"/>
        <c:crosses val="autoZero"/>
        <c:auto val="1"/>
        <c:lblOffset val="100"/>
        <c:baseTimeUnit val="years"/>
      </c:dateAx>
      <c:valAx>
        <c:axId val="92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zoomScalePageLayoutView="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大分県　宇佐市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121</v>
      </c>
      <c r="AE8" s="74"/>
      <c r="AF8" s="74"/>
      <c r="AG8" s="74"/>
      <c r="AH8" s="74"/>
      <c r="AI8" s="74"/>
      <c r="AJ8" s="74"/>
      <c r="AK8" s="2"/>
      <c r="AL8" s="67">
        <f>データ!$R$6</f>
        <v>57607</v>
      </c>
      <c r="AM8" s="67"/>
      <c r="AN8" s="67"/>
      <c r="AO8" s="67"/>
      <c r="AP8" s="67"/>
      <c r="AQ8" s="67"/>
      <c r="AR8" s="67"/>
      <c r="AS8" s="67"/>
      <c r="AT8" s="66">
        <f>データ!$S$6</f>
        <v>439.05</v>
      </c>
      <c r="AU8" s="66"/>
      <c r="AV8" s="66"/>
      <c r="AW8" s="66"/>
      <c r="AX8" s="66"/>
      <c r="AY8" s="66"/>
      <c r="AZ8" s="66"/>
      <c r="BA8" s="66"/>
      <c r="BB8" s="66">
        <f>データ!$T$6</f>
        <v>131.21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18.23</v>
      </c>
      <c r="Q10" s="66"/>
      <c r="R10" s="66"/>
      <c r="S10" s="66"/>
      <c r="T10" s="66"/>
      <c r="U10" s="66"/>
      <c r="V10" s="66"/>
      <c r="W10" s="67">
        <f>データ!$Q$6</f>
        <v>2970</v>
      </c>
      <c r="X10" s="67"/>
      <c r="Y10" s="67"/>
      <c r="Z10" s="67"/>
      <c r="AA10" s="67"/>
      <c r="AB10" s="67"/>
      <c r="AC10" s="67"/>
      <c r="AD10" s="2"/>
      <c r="AE10" s="2"/>
      <c r="AF10" s="2"/>
      <c r="AG10" s="2"/>
      <c r="AH10" s="2"/>
      <c r="AI10" s="2"/>
      <c r="AJ10" s="2"/>
      <c r="AK10" s="2"/>
      <c r="AL10" s="67">
        <f>データ!$U$6</f>
        <v>10436</v>
      </c>
      <c r="AM10" s="67"/>
      <c r="AN10" s="67"/>
      <c r="AO10" s="67"/>
      <c r="AP10" s="67"/>
      <c r="AQ10" s="67"/>
      <c r="AR10" s="67"/>
      <c r="AS10" s="67"/>
      <c r="AT10" s="66">
        <f>データ!$V$6</f>
        <v>70.3</v>
      </c>
      <c r="AU10" s="66"/>
      <c r="AV10" s="66"/>
      <c r="AW10" s="66"/>
      <c r="AX10" s="66"/>
      <c r="AY10" s="66"/>
      <c r="AZ10" s="66"/>
      <c r="BA10" s="66"/>
      <c r="BB10" s="66">
        <f>データ!$W$6</f>
        <v>148.44999999999999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442119</v>
      </c>
      <c r="D6" s="34">
        <f t="shared" si="3"/>
        <v>47</v>
      </c>
      <c r="E6" s="34">
        <f t="shared" si="3"/>
        <v>1</v>
      </c>
      <c r="F6" s="34">
        <f t="shared" si="3"/>
        <v>0</v>
      </c>
      <c r="G6" s="34">
        <f t="shared" si="3"/>
        <v>0</v>
      </c>
      <c r="H6" s="34" t="str">
        <f t="shared" si="3"/>
        <v>大分県　宇佐市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18.23</v>
      </c>
      <c r="Q6" s="35">
        <f t="shared" si="3"/>
        <v>2970</v>
      </c>
      <c r="R6" s="35">
        <f t="shared" si="3"/>
        <v>57607</v>
      </c>
      <c r="S6" s="35">
        <f t="shared" si="3"/>
        <v>439.05</v>
      </c>
      <c r="T6" s="35">
        <f t="shared" si="3"/>
        <v>131.21</v>
      </c>
      <c r="U6" s="35">
        <f t="shared" si="3"/>
        <v>10436</v>
      </c>
      <c r="V6" s="35">
        <f t="shared" si="3"/>
        <v>70.3</v>
      </c>
      <c r="W6" s="35">
        <f t="shared" si="3"/>
        <v>148.44999999999999</v>
      </c>
      <c r="X6" s="36">
        <f>IF(X7="",NA(),X7)</f>
        <v>74.78</v>
      </c>
      <c r="Y6" s="36">
        <f t="shared" ref="Y6:AG6" si="4">IF(Y7="",NA(),Y7)</f>
        <v>74.61</v>
      </c>
      <c r="Z6" s="36">
        <f t="shared" si="4"/>
        <v>69.209999999999994</v>
      </c>
      <c r="AA6" s="36">
        <f t="shared" si="4"/>
        <v>74.260000000000005</v>
      </c>
      <c r="AB6" s="36">
        <f t="shared" si="4"/>
        <v>49.21</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1083.18</v>
      </c>
      <c r="BF6" s="36">
        <f t="shared" ref="BF6:BN6" si="7">IF(BF7="",NA(),BF7)</f>
        <v>1083.31</v>
      </c>
      <c r="BG6" s="36">
        <f t="shared" si="7"/>
        <v>1125.26</v>
      </c>
      <c r="BH6" s="36">
        <f t="shared" si="7"/>
        <v>1124.49</v>
      </c>
      <c r="BI6" s="36">
        <f t="shared" si="7"/>
        <v>1282.6199999999999</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61.41</v>
      </c>
      <c r="BQ6" s="36">
        <f t="shared" ref="BQ6:BY6" si="8">IF(BQ7="",NA(),BQ7)</f>
        <v>61.23</v>
      </c>
      <c r="BR6" s="36">
        <f t="shared" si="8"/>
        <v>57.59</v>
      </c>
      <c r="BS6" s="36">
        <f t="shared" si="8"/>
        <v>55.15</v>
      </c>
      <c r="BT6" s="36">
        <f t="shared" si="8"/>
        <v>41.53</v>
      </c>
      <c r="BU6" s="36">
        <f t="shared" si="8"/>
        <v>54.57</v>
      </c>
      <c r="BV6" s="36">
        <f t="shared" si="8"/>
        <v>54.4</v>
      </c>
      <c r="BW6" s="36">
        <f t="shared" si="8"/>
        <v>54.45</v>
      </c>
      <c r="BX6" s="36">
        <f t="shared" si="8"/>
        <v>54.33</v>
      </c>
      <c r="BY6" s="36">
        <f t="shared" si="8"/>
        <v>55.02</v>
      </c>
      <c r="BZ6" s="35" t="str">
        <f>IF(BZ7="","",IF(BZ7="-","【-】","【"&amp;SUBSTITUTE(TEXT(BZ7,"#,##0.00"),"-","△")&amp;"】"))</f>
        <v>【53.06】</v>
      </c>
      <c r="CA6" s="36">
        <f>IF(CA7="",NA(),CA7)</f>
        <v>267.52999999999997</v>
      </c>
      <c r="CB6" s="36">
        <f t="shared" ref="CB6:CJ6" si="9">IF(CB7="",NA(),CB7)</f>
        <v>272.48</v>
      </c>
      <c r="CC6" s="36">
        <f t="shared" si="9"/>
        <v>295.33999999999997</v>
      </c>
      <c r="CD6" s="36">
        <f t="shared" si="9"/>
        <v>307.64999999999998</v>
      </c>
      <c r="CE6" s="36">
        <f t="shared" si="9"/>
        <v>370.47</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56.59</v>
      </c>
      <c r="CM6" s="36">
        <f t="shared" ref="CM6:CU6" si="10">IF(CM7="",NA(),CM7)</f>
        <v>57.61</v>
      </c>
      <c r="CN6" s="36">
        <f t="shared" si="10"/>
        <v>57.97</v>
      </c>
      <c r="CO6" s="36">
        <f t="shared" si="10"/>
        <v>60.17</v>
      </c>
      <c r="CP6" s="36">
        <f t="shared" si="10"/>
        <v>56.16</v>
      </c>
      <c r="CQ6" s="36">
        <f t="shared" si="10"/>
        <v>63.99</v>
      </c>
      <c r="CR6" s="36">
        <f t="shared" si="10"/>
        <v>62.01</v>
      </c>
      <c r="CS6" s="36">
        <f t="shared" si="10"/>
        <v>60.68</v>
      </c>
      <c r="CT6" s="36">
        <f t="shared" si="10"/>
        <v>59.87</v>
      </c>
      <c r="CU6" s="36">
        <f t="shared" si="10"/>
        <v>59.59</v>
      </c>
      <c r="CV6" s="35" t="str">
        <f>IF(CV7="","",IF(CV7="-","【-】","【"&amp;SUBSTITUTE(TEXT(CV7,"#,##0.00"),"-","△")&amp;"】"))</f>
        <v>【56.28】</v>
      </c>
      <c r="CW6" s="36">
        <f>IF(CW7="",NA(),CW7)</f>
        <v>78.349999999999994</v>
      </c>
      <c r="CX6" s="36">
        <f t="shared" ref="CX6:DF6" si="11">IF(CX7="",NA(),CX7)</f>
        <v>76.47</v>
      </c>
      <c r="CY6" s="36">
        <f t="shared" si="11"/>
        <v>73.849999999999994</v>
      </c>
      <c r="CZ6" s="36">
        <f t="shared" si="11"/>
        <v>71.150000000000006</v>
      </c>
      <c r="DA6" s="36">
        <f t="shared" si="11"/>
        <v>72.739999999999995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0.37</v>
      </c>
      <c r="EE6" s="36">
        <f t="shared" ref="EE6:EM6" si="14">IF(EE7="",NA(),EE7)</f>
        <v>0.19</v>
      </c>
      <c r="EF6" s="36">
        <f t="shared" si="14"/>
        <v>0.89</v>
      </c>
      <c r="EG6" s="35">
        <f t="shared" si="14"/>
        <v>0</v>
      </c>
      <c r="EH6" s="35">
        <f t="shared" si="14"/>
        <v>0</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442119</v>
      </c>
      <c r="D7" s="38">
        <v>47</v>
      </c>
      <c r="E7" s="38">
        <v>1</v>
      </c>
      <c r="F7" s="38">
        <v>0</v>
      </c>
      <c r="G7" s="38">
        <v>0</v>
      </c>
      <c r="H7" s="38" t="s">
        <v>107</v>
      </c>
      <c r="I7" s="38" t="s">
        <v>108</v>
      </c>
      <c r="J7" s="38" t="s">
        <v>109</v>
      </c>
      <c r="K7" s="38" t="s">
        <v>110</v>
      </c>
      <c r="L7" s="38" t="s">
        <v>111</v>
      </c>
      <c r="M7" s="38"/>
      <c r="N7" s="39" t="s">
        <v>112</v>
      </c>
      <c r="O7" s="39" t="s">
        <v>113</v>
      </c>
      <c r="P7" s="39">
        <v>18.23</v>
      </c>
      <c r="Q7" s="39">
        <v>2970</v>
      </c>
      <c r="R7" s="39">
        <v>57607</v>
      </c>
      <c r="S7" s="39">
        <v>439.05</v>
      </c>
      <c r="T7" s="39">
        <v>131.21</v>
      </c>
      <c r="U7" s="39">
        <v>10436</v>
      </c>
      <c r="V7" s="39">
        <v>70.3</v>
      </c>
      <c r="W7" s="39">
        <v>148.44999999999999</v>
      </c>
      <c r="X7" s="39">
        <v>74.78</v>
      </c>
      <c r="Y7" s="39">
        <v>74.61</v>
      </c>
      <c r="Z7" s="39">
        <v>69.209999999999994</v>
      </c>
      <c r="AA7" s="39">
        <v>74.260000000000005</v>
      </c>
      <c r="AB7" s="39">
        <v>49.21</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1083.18</v>
      </c>
      <c r="BF7" s="39">
        <v>1083.31</v>
      </c>
      <c r="BG7" s="39">
        <v>1125.26</v>
      </c>
      <c r="BH7" s="39">
        <v>1124.49</v>
      </c>
      <c r="BI7" s="39">
        <v>1282.6199999999999</v>
      </c>
      <c r="BJ7" s="39">
        <v>1321.78</v>
      </c>
      <c r="BK7" s="39">
        <v>1326.51</v>
      </c>
      <c r="BL7" s="39">
        <v>1285.3599999999999</v>
      </c>
      <c r="BM7" s="39">
        <v>1246.73</v>
      </c>
      <c r="BN7" s="39">
        <v>1281.51</v>
      </c>
      <c r="BO7" s="39">
        <v>1280.76</v>
      </c>
      <c r="BP7" s="39">
        <v>61.41</v>
      </c>
      <c r="BQ7" s="39">
        <v>61.23</v>
      </c>
      <c r="BR7" s="39">
        <v>57.59</v>
      </c>
      <c r="BS7" s="39">
        <v>55.15</v>
      </c>
      <c r="BT7" s="39">
        <v>41.53</v>
      </c>
      <c r="BU7" s="39">
        <v>54.57</v>
      </c>
      <c r="BV7" s="39">
        <v>54.4</v>
      </c>
      <c r="BW7" s="39">
        <v>54.45</v>
      </c>
      <c r="BX7" s="39">
        <v>54.33</v>
      </c>
      <c r="BY7" s="39">
        <v>55.02</v>
      </c>
      <c r="BZ7" s="39">
        <v>53.06</v>
      </c>
      <c r="CA7" s="39">
        <v>267.52999999999997</v>
      </c>
      <c r="CB7" s="39">
        <v>272.48</v>
      </c>
      <c r="CC7" s="39">
        <v>295.33999999999997</v>
      </c>
      <c r="CD7" s="39">
        <v>307.64999999999998</v>
      </c>
      <c r="CE7" s="39">
        <v>370.47</v>
      </c>
      <c r="CF7" s="39">
        <v>318.02999999999997</v>
      </c>
      <c r="CG7" s="39">
        <v>325.14</v>
      </c>
      <c r="CH7" s="39">
        <v>332.75</v>
      </c>
      <c r="CI7" s="39">
        <v>341.05</v>
      </c>
      <c r="CJ7" s="39">
        <v>330.62</v>
      </c>
      <c r="CK7" s="39">
        <v>314.83</v>
      </c>
      <c r="CL7" s="39">
        <v>56.59</v>
      </c>
      <c r="CM7" s="39">
        <v>57.61</v>
      </c>
      <c r="CN7" s="39">
        <v>57.97</v>
      </c>
      <c r="CO7" s="39">
        <v>60.17</v>
      </c>
      <c r="CP7" s="39">
        <v>56.16</v>
      </c>
      <c r="CQ7" s="39">
        <v>63.99</v>
      </c>
      <c r="CR7" s="39">
        <v>62.01</v>
      </c>
      <c r="CS7" s="39">
        <v>60.68</v>
      </c>
      <c r="CT7" s="39">
        <v>59.87</v>
      </c>
      <c r="CU7" s="39">
        <v>59.59</v>
      </c>
      <c r="CV7" s="39">
        <v>56.28</v>
      </c>
      <c r="CW7" s="39">
        <v>78.349999999999994</v>
      </c>
      <c r="CX7" s="39">
        <v>76.47</v>
      </c>
      <c r="CY7" s="39">
        <v>73.849999999999994</v>
      </c>
      <c r="CZ7" s="39">
        <v>71.150000000000006</v>
      </c>
      <c r="DA7" s="39">
        <v>72.739999999999995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0.37</v>
      </c>
      <c r="EE7" s="39">
        <v>0.19</v>
      </c>
      <c r="EF7" s="39">
        <v>0.89</v>
      </c>
      <c r="EG7" s="39">
        <v>0</v>
      </c>
      <c r="EH7" s="39">
        <v>0</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2018-02-09T00:40:21Z</cp:lastPrinted>
  <dcterms:created xsi:type="dcterms:W3CDTF">2017-12-25T01:48:13Z</dcterms:created>
  <dcterms:modified xsi:type="dcterms:W3CDTF">2018-03-13T06:29:58Z</dcterms:modified>
</cp:coreProperties>
</file>