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<sst xmlns="http://schemas.openxmlformats.org/spreadsheetml/2006/main" count="232" uniqueCount="120">
  <si>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</si>
  <si>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</si>
  <si>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</si>
  <si>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</si>
  <si>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</si>
  <si>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</si>
  <si>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</si>
  <si>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</si>
  <si>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</si>
  <si>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</si>
  <si>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</si>
  <si>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</si>
  <si>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</si>
  <si>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</si>
  <si>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</si>
  <si>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</si>
  <si>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</si>
  <si>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</si>
  <si>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</si>
  <si>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</si>
  <si>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</si>
  <si>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</si>
  <si>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</si>
  <si>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</si>
  <si>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</si>
  <si>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</si>
  <si>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</si>
  <si>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</si>
  <si>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</si>
  <si>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</si>
  <si>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</si>
  <si>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</si>
  <si>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</si>
  <si>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</si>
  <si>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</si>
  <si>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</si>
  <si>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</si>
  <si>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</si>
  <si>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</si>
  <si>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</si>
  <si>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</si>
  <si>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</si>
  <si>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</si>
  <si>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</si>
  <si>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</si>
  <si>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</si>
  <si>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</si>
  <si>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</si>
  <si>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</si>
  <si>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</si>
  <si>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</si>
  <si>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</si>
  <si>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</si>
  <si>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</si>
  <si>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</si>
  <si>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</si>
  <si>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</si>
  <si>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</si>
  <si>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</si>
  <si>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</si>
  <si>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</si>
  <si>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</si>
  <si>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</si>
  <si>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</si>
  <si>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</si>
  <si>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</si>
  <si>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</si>
  <si>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</si>
  <si>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</si>
  <si>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</si>
  <si>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</si>
  <si>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</si>
  <si>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</si>
  <si>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</si>
  <si>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</si>
  <si>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</si>
  <si>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</si>
  <si>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</si>
  <si>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</si>
  <si>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</si>
  <si>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</si>
  <si>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</si>
  <si>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</si>
  <si>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</si>
  <si>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</si>
  <si>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</si>
  <si>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</si>
  <si>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</si>
  <si>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</si>
  <si>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</si>
  <si>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</si>
  <si>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</si>
  <si>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</si>
  <si>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</si>
  <si>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</si>
  <si>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</si>
  <si>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</si>
  <si>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</si>
  <si>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</si>
  <si>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</si>
  <si>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</si>
  <si>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</si>
  <si>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</si>
  <si>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</si>
  <si>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</si>
  <si>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宇佐市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</si>
  <si>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</si>
  <si>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</si>
  <si>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</si>
  <si>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</si>
  <si>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</si>
  <si>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</si>
  <si>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</si>
  <si>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</si>
  <si>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</si>
  <si>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</si>
  <si>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例年の平均値が100％を超えており、健全な経営が出来ていると認識している。
③『流動比率』
　保有現金が多いため、類似団体と比して流動比率が高い。今後も同傾向を確保できるよう、取り組んでいく。
④『企業債残高対給水収益比率』
　類似団体と比して高い数値にあるが、流動資産もそれに見合う量を確保しているため、直ちに問題とはならないと認識している。企業債償還を順調に進め、引き続き正常化を目指す。
⑤『料金回収率』
　100％を上回っていることから、必要な経費を給水収益で賄えているといえる。今後も経費節減へ努めていく。
⑥『給水原価』
　類似団体と比して、低廉となっている。ただし今後、浄水場の維持修繕等で費用が発生するため、上昇傾向となることが見込まれる。
⑦『施設利用率』
　類似団体と比して高い水準で推移しており、効率的に運用されていると言える。
⑧『有収率』
　漏水等の発生が原因であると思われ、継続的な修繕、改善を目指す。老朽管路の修繕が進行しており、有収率は改善傾向にある。今後も更なる改善を目指す。</t>
    <rPh sb="59" eb="61">
      <t>ホユウ</t>
    </rPh>
    <rPh sb="61" eb="63">
      <t>ゲンキン</t>
    </rPh>
    <rPh sb="64" eb="65">
      <t>オオ</t>
    </rPh>
    <rPh sb="82" eb="83">
      <t>タカ</t>
    </rPh>
    <rPh sb="85" eb="87">
      <t>コンゴ</t>
    </rPh>
    <rPh sb="88" eb="89">
      <t>ドウ</t>
    </rPh>
    <rPh sb="89" eb="91">
      <t>ケイコウ</t>
    </rPh>
    <rPh sb="196" eb="197">
      <t>ヒ</t>
    </rPh>
    <rPh sb="198" eb="199">
      <t>ツヅ</t>
    </rPh>
    <rPh sb="427" eb="429">
      <t>ロウキュウ</t>
    </rPh>
    <rPh sb="429" eb="431">
      <t>カンロ</t>
    </rPh>
    <rPh sb="432" eb="434">
      <t>シュウゼン</t>
    </rPh>
    <rPh sb="435" eb="437">
      <t>シンコウ</t>
    </rPh>
    <rPh sb="442" eb="444">
      <t>ユウシュウ</t>
    </rPh>
    <rPh sb="444" eb="445">
      <t>リツ</t>
    </rPh>
    <rPh sb="446" eb="448">
      <t>カイゼン</t>
    </rPh>
    <rPh sb="448" eb="450">
      <t>ケイコウ</t>
    </rPh>
    <rPh sb="454" eb="456">
      <t>コンゴ</t>
    </rPh>
    <rPh sb="457" eb="458">
      <t>サラ</t>
    </rPh>
    <rPh sb="460" eb="462">
      <t>カイゼン</t>
    </rPh>
    <rPh sb="463" eb="465">
      <t>メザ</t>
    </rPh>
    <phoneticPr fontId="4"/>
  </si>
  <si>
    <t xml:space="preserve">
　平成29年度より、簡易水道事業との統合もあることから、経営戦略の策定等を通じて包括的な分析と対策を策定していく予定である。経営戦略策定は、現在策定作業中であり、早期の策定を目指す。また、アセットマネジメントの実施や各種計画の策定にも同時進行で取り組んでいく。
　施設の老朽化や人口減少等、水道事業として対処すべき問題は多々あることから、様々な観点から調査研究を行い、将来へ向けて取り組んでいきたい。</t>
    <rPh sb="63" eb="65">
      <t>ケイエイ</t>
    </rPh>
    <rPh sb="65" eb="67">
      <t>センリャク</t>
    </rPh>
    <rPh sb="67" eb="69">
      <t>サクテイ</t>
    </rPh>
    <rPh sb="71" eb="73">
      <t>ゲンザイ</t>
    </rPh>
    <rPh sb="73" eb="75">
      <t>サクテイ</t>
    </rPh>
    <rPh sb="75" eb="78">
      <t>サギョウチュウ</t>
    </rPh>
    <rPh sb="82" eb="84">
      <t>ソウキ</t>
    </rPh>
    <rPh sb="85" eb="87">
      <t>サクテイ</t>
    </rPh>
    <rPh sb="88" eb="90">
      <t>メザ</t>
    </rPh>
    <rPh sb="106" eb="108">
      <t>ジッシ</t>
    </rPh>
    <rPh sb="109" eb="111">
      <t>カクシュ</t>
    </rPh>
    <rPh sb="111" eb="113">
      <t>ケイカク</t>
    </rPh>
    <rPh sb="114" eb="116">
      <t>サクテイ</t>
    </rPh>
    <rPh sb="118" eb="120">
      <t>ドウジ</t>
    </rPh>
    <rPh sb="120" eb="122">
      <t>シンコウ</t>
    </rPh>
    <rPh sb="123" eb="124">
      <t>ト</t>
    </rPh>
    <rPh sb="125" eb="126">
      <t>ク</t>
    </rPh>
    <phoneticPr fontId="4"/>
  </si>
  <si>
    <t>非設置</t>
    <rPh sb="0" eb="1">
      <t>ヒ</t>
    </rPh>
    <rPh sb="1" eb="3">
      <t>セッチ</t>
    </rPh>
    <phoneticPr fontId="4"/>
  </si>
  <si>
    <t>①『有形固定資産減価償却率』
　他都市と同水準で施設の老朽化が進んでいることが分かる。直近で大きな建設事業は行っていないため、減価償却費が大きくなることはないため、今後も同程度で推移していくと認識している。
②『管路経年化率』
　台帳整備を行い、過年度の老朽管路について一定程度把握が出来たところである。それに伴って、数値が類似団体に近くなった。管路更新については、適宜漏水状況や重要性を考慮し、更新を行っているところである。
③『管路更新率』
　類似団体と比して老朽管の更新が遅れているのが現状である。今後も引き続き、更新に努めていく。</t>
    <rPh sb="173" eb="175">
      <t>カンロ</t>
    </rPh>
    <rPh sb="175" eb="177">
      <t>コウシン</t>
    </rPh>
    <rPh sb="183" eb="185">
      <t>テキギ</t>
    </rPh>
    <rPh sb="185" eb="187">
      <t>ロウスイ</t>
    </rPh>
    <rPh sb="187" eb="189">
      <t>ジョウキョウ</t>
    </rPh>
    <rPh sb="190" eb="193">
      <t>ジュウヨウセイ</t>
    </rPh>
    <rPh sb="194" eb="196">
      <t>コウリョ</t>
    </rPh>
    <rPh sb="198" eb="200">
      <t>コウシン</t>
    </rPh>
    <rPh sb="201" eb="2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</si>
</sst>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0.04</c:v>
                </c:pt>
                <c:pt idx="1">
                  <c:v>0.55000000000000004</c:v>
                </c:pt>
                <c:pt idx="2">
                  <c:v>0.42</c:v>
                </c:pt>
                <c:pt idx="3">
                  <c:v>0.3</c:v>
                </c:pt>
                <c:pt idx="4">
                  <c:v>0.28000000000000003</c:v>
                </c:pt>
              </c:numCache>
            </c:numRef>
          </c:val>
        </c:ser>
        <c:dLbls>
          <c:showLegendKey val="0"/>
          <c:showVal val="0"/>
          <c:showCatName val="0"/>
          <c:showSerName val="0"/>
          <c:showPercent val="0"/>
          <c:showBubbleSize val="0"/>
        </c:dLbls>
        <c:gapWidth val="150"/>
        <c:axId val="53749248"/>
        <c:axId val="537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53749248"/>
        <c:axId val="53751168"/>
      </c:lineChart>
      <c:dateAx>
        <c:axId val="53749248"/>
        <c:scaling>
          <c:orientation val="minMax"/>
        </c:scaling>
        <c:delete val="1"/>
        <c:axPos val="b"/>
        <c:numFmt formatCode="ge" sourceLinked="1"/>
        <c:majorTickMark val="none"/>
        <c:minorTickMark val="none"/>
        <c:tickLblPos val="none"/>
        <c:crossAx val="53751168"/>
        <c:crosses val="autoZero"/>
        <c:auto val="1"/>
        <c:lblOffset val="100"/>
        <c:baseTimeUnit val="years"/>
      </c:dateAx>
      <c:valAx>
        <c:axId val="537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70.16</c:v>
                </c:pt>
                <c:pt idx="1">
                  <c:v>72.33</c:v>
                </c:pt>
                <c:pt idx="2">
                  <c:v>70.680000000000007</c:v>
                </c:pt>
                <c:pt idx="3">
                  <c:v>72.53</c:v>
                </c:pt>
                <c:pt idx="4">
                  <c:v>70.3</c:v>
                </c:pt>
              </c:numCache>
            </c:numRef>
          </c:val>
        </c:ser>
        <c:dLbls>
          <c:showLegendKey val="0"/>
          <c:showVal val="0"/>
          <c:showCatName val="0"/>
          <c:showSerName val="0"/>
          <c:showPercent val="0"/>
          <c:showBubbleSize val="0"/>
        </c:dLbls>
        <c:gapWidth val="150"/>
        <c:axId val="54916992"/>
        <c:axId val="549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54916992"/>
        <c:axId val="54923264"/>
      </c:lineChart>
      <c:dateAx>
        <c:axId val="54916992"/>
        <c:scaling>
          <c:orientation val="minMax"/>
        </c:scaling>
        <c:delete val="1"/>
        <c:axPos val="b"/>
        <c:numFmt formatCode="ge" sourceLinked="1"/>
        <c:majorTickMark val="none"/>
        <c:minorTickMark val="none"/>
        <c:tickLblPos val="none"/>
        <c:crossAx val="54923264"/>
        <c:crosses val="autoZero"/>
        <c:auto val="1"/>
        <c:lblOffset val="100"/>
        <c:baseTimeUnit val="years"/>
      </c:dateAx>
      <c:valAx>
        <c:axId val="549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82.95</c:v>
                </c:pt>
                <c:pt idx="1">
                  <c:v>80.73</c:v>
                </c:pt>
                <c:pt idx="2">
                  <c:v>82.6</c:v>
                </c:pt>
                <c:pt idx="3">
                  <c:v>81.709999999999994</c:v>
                </c:pt>
                <c:pt idx="4">
                  <c:v>86.61</c:v>
                </c:pt>
              </c:numCache>
            </c:numRef>
          </c:val>
        </c:ser>
        <c:dLbls>
          <c:showLegendKey val="0"/>
          <c:showVal val="0"/>
          <c:showCatName val="0"/>
          <c:showSerName val="0"/>
          <c:showPercent val="0"/>
          <c:showBubbleSize val="0"/>
        </c:dLbls>
        <c:gapWidth val="150"/>
        <c:axId val="54957568"/>
        <c:axId val="549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54957568"/>
        <c:axId val="54959488"/>
      </c:lineChart>
      <c:dateAx>
        <c:axId val="54957568"/>
        <c:scaling>
          <c:orientation val="minMax"/>
        </c:scaling>
        <c:delete val="1"/>
        <c:axPos val="b"/>
        <c:numFmt formatCode="ge" sourceLinked="1"/>
        <c:majorTickMark val="none"/>
        <c:minorTickMark val="none"/>
        <c:tickLblPos val="none"/>
        <c:crossAx val="54959488"/>
        <c:crosses val="autoZero"/>
        <c:auto val="1"/>
        <c:lblOffset val="100"/>
        <c:baseTimeUnit val="years"/>
      </c:dateAx>
      <c:valAx>
        <c:axId val="549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97.32</c:v>
                </c:pt>
                <c:pt idx="1">
                  <c:v>95.45</c:v>
                </c:pt>
                <c:pt idx="2">
                  <c:v>105.24</c:v>
                </c:pt>
                <c:pt idx="3">
                  <c:v>143.02000000000001</c:v>
                </c:pt>
                <c:pt idx="4">
                  <c:v>103.89</c:v>
                </c:pt>
              </c:numCache>
            </c:numRef>
          </c:val>
        </c:ser>
        <c:dLbls>
          <c:showLegendKey val="0"/>
          <c:showVal val="0"/>
          <c:showCatName val="0"/>
          <c:showSerName val="0"/>
          <c:showPercent val="0"/>
          <c:showBubbleSize val="0"/>
        </c:dLbls>
        <c:gapWidth val="150"/>
        <c:axId val="53777536"/>
        <c:axId val="537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53777536"/>
        <c:axId val="53779456"/>
      </c:lineChart>
      <c:dateAx>
        <c:axId val="53777536"/>
        <c:scaling>
          <c:orientation val="minMax"/>
        </c:scaling>
        <c:delete val="1"/>
        <c:axPos val="b"/>
        <c:numFmt formatCode="ge" sourceLinked="1"/>
        <c:majorTickMark val="none"/>
        <c:minorTickMark val="none"/>
        <c:tickLblPos val="none"/>
        <c:crossAx val="53779456"/>
        <c:crosses val="autoZero"/>
        <c:auto val="1"/>
        <c:lblOffset val="100"/>
        <c:baseTimeUnit val="years"/>
      </c:dateAx>
      <c:valAx>
        <c:axId val="5377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7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35.29</c:v>
                </c:pt>
                <c:pt idx="1">
                  <c:v>37.03</c:v>
                </c:pt>
                <c:pt idx="2">
                  <c:v>47.14</c:v>
                </c:pt>
                <c:pt idx="3">
                  <c:v>49.37</c:v>
                </c:pt>
                <c:pt idx="4">
                  <c:v>51.1</c:v>
                </c:pt>
              </c:numCache>
            </c:numRef>
          </c:val>
        </c:ser>
        <c:dLbls>
          <c:showLegendKey val="0"/>
          <c:showVal val="0"/>
          <c:showCatName val="0"/>
          <c:showSerName val="0"/>
          <c:showPercent val="0"/>
          <c:showBubbleSize val="0"/>
        </c:dLbls>
        <c:gapWidth val="150"/>
        <c:axId val="54600448"/>
        <c:axId val="546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54600448"/>
        <c:axId val="54602368"/>
      </c:lineChart>
      <c:dateAx>
        <c:axId val="54600448"/>
        <c:scaling>
          <c:orientation val="minMax"/>
        </c:scaling>
        <c:delete val="1"/>
        <c:axPos val="b"/>
        <c:numFmt formatCode="ge" sourceLinked="1"/>
        <c:majorTickMark val="none"/>
        <c:minorTickMark val="none"/>
        <c:tickLblPos val="none"/>
        <c:crossAx val="54602368"/>
        <c:crosses val="autoZero"/>
        <c:auto val="1"/>
        <c:lblOffset val="100"/>
        <c:baseTimeUnit val="years"/>
      </c:dateAx>
      <c:valAx>
        <c:axId val="546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2.74</c:v>
                </c:pt>
                <c:pt idx="2">
                  <c:v>2.72</c:v>
                </c:pt>
                <c:pt idx="3">
                  <c:v>8.94</c:v>
                </c:pt>
                <c:pt idx="4">
                  <c:v>14.9</c:v>
                </c:pt>
              </c:numCache>
            </c:numRef>
          </c:val>
        </c:ser>
        <c:dLbls>
          <c:showLegendKey val="0"/>
          <c:showVal val="0"/>
          <c:showCatName val="0"/>
          <c:showSerName val="0"/>
          <c:showPercent val="0"/>
          <c:showBubbleSize val="0"/>
        </c:dLbls>
        <c:gapWidth val="150"/>
        <c:axId val="54642560"/>
        <c:axId val="546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54642560"/>
        <c:axId val="54648832"/>
      </c:lineChart>
      <c:dateAx>
        <c:axId val="54642560"/>
        <c:scaling>
          <c:orientation val="minMax"/>
        </c:scaling>
        <c:delete val="1"/>
        <c:axPos val="b"/>
        <c:numFmt formatCode="ge" sourceLinked="1"/>
        <c:majorTickMark val="none"/>
        <c:minorTickMark val="none"/>
        <c:tickLblPos val="none"/>
        <c:crossAx val="54648832"/>
        <c:crosses val="autoZero"/>
        <c:auto val="1"/>
        <c:lblOffset val="100"/>
        <c:baseTimeUnit val="years"/>
      </c:dateAx>
      <c:valAx>
        <c:axId val="546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2.83</c:v>
                </c:pt>
                <c:pt idx="1">
                  <c:v>4.8099999999999996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4675328"/>
        <c:axId val="546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54675328"/>
        <c:axId val="54685696"/>
      </c:lineChart>
      <c:dateAx>
        <c:axId val="54675328"/>
        <c:scaling>
          <c:orientation val="minMax"/>
        </c:scaling>
        <c:delete val="1"/>
        <c:axPos val="b"/>
        <c:numFmt formatCode="ge" sourceLinked="1"/>
        <c:majorTickMark val="none"/>
        <c:minorTickMark val="none"/>
        <c:tickLblPos val="none"/>
        <c:crossAx val="54685696"/>
        <c:crosses val="autoZero"/>
        <c:auto val="1"/>
        <c:lblOffset val="100"/>
        <c:baseTimeUnit val="years"/>
      </c:dateAx>
      <c:valAx>
        <c:axId val="5468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6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4772.7</c:v>
                </c:pt>
                <c:pt idx="1">
                  <c:v>1461.86</c:v>
                </c:pt>
                <c:pt idx="2">
                  <c:v>511.47</c:v>
                </c:pt>
                <c:pt idx="3">
                  <c:v>1437.73</c:v>
                </c:pt>
                <c:pt idx="4">
                  <c:v>1327.23</c:v>
                </c:pt>
              </c:numCache>
            </c:numRef>
          </c:val>
        </c:ser>
        <c:dLbls>
          <c:showLegendKey val="0"/>
          <c:showVal val="0"/>
          <c:showCatName val="0"/>
          <c:showSerName val="0"/>
          <c:showPercent val="0"/>
          <c:showBubbleSize val="0"/>
        </c:dLbls>
        <c:gapWidth val="150"/>
        <c:axId val="54699904"/>
        <c:axId val="547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54699904"/>
        <c:axId val="54706176"/>
      </c:lineChart>
      <c:dateAx>
        <c:axId val="54699904"/>
        <c:scaling>
          <c:orientation val="minMax"/>
        </c:scaling>
        <c:delete val="1"/>
        <c:axPos val="b"/>
        <c:numFmt formatCode="ge" sourceLinked="1"/>
        <c:majorTickMark val="none"/>
        <c:minorTickMark val="none"/>
        <c:tickLblPos val="none"/>
        <c:crossAx val="54706176"/>
        <c:crosses val="autoZero"/>
        <c:auto val="1"/>
        <c:lblOffset val="100"/>
        <c:baseTimeUnit val="years"/>
      </c:dateAx>
      <c:valAx>
        <c:axId val="5470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6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635.36</c:v>
                </c:pt>
                <c:pt idx="1">
                  <c:v>627.75</c:v>
                </c:pt>
                <c:pt idx="2">
                  <c:v>620.63</c:v>
                </c:pt>
                <c:pt idx="3">
                  <c:v>600.28</c:v>
                </c:pt>
                <c:pt idx="4">
                  <c:v>567.95000000000005</c:v>
                </c:pt>
              </c:numCache>
            </c:numRef>
          </c:val>
        </c:ser>
        <c:dLbls>
          <c:showLegendKey val="0"/>
          <c:showVal val="0"/>
          <c:showCatName val="0"/>
          <c:showSerName val="0"/>
          <c:showPercent val="0"/>
          <c:showBubbleSize val="0"/>
        </c:dLbls>
        <c:gapWidth val="150"/>
        <c:axId val="54791552"/>
        <c:axId val="548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54791552"/>
        <c:axId val="54810112"/>
      </c:lineChart>
      <c:dateAx>
        <c:axId val="54791552"/>
        <c:scaling>
          <c:orientation val="minMax"/>
        </c:scaling>
        <c:delete val="1"/>
        <c:axPos val="b"/>
        <c:numFmt formatCode="ge" sourceLinked="1"/>
        <c:majorTickMark val="none"/>
        <c:minorTickMark val="none"/>
        <c:tickLblPos val="none"/>
        <c:crossAx val="54810112"/>
        <c:crosses val="autoZero"/>
        <c:auto val="1"/>
        <c:lblOffset val="100"/>
        <c:baseTimeUnit val="years"/>
      </c:dateAx>
      <c:valAx>
        <c:axId val="5481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7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94.32</c:v>
                </c:pt>
                <c:pt idx="1">
                  <c:v>92.36</c:v>
                </c:pt>
                <c:pt idx="2">
                  <c:v>101.71</c:v>
                </c:pt>
                <c:pt idx="3">
                  <c:v>101</c:v>
                </c:pt>
                <c:pt idx="4">
                  <c:v>100.5</c:v>
                </c:pt>
              </c:numCache>
            </c:numRef>
          </c:val>
        </c:ser>
        <c:dLbls>
          <c:showLegendKey val="0"/>
          <c:showVal val="0"/>
          <c:showCatName val="0"/>
          <c:showSerName val="0"/>
          <c:showPercent val="0"/>
          <c:showBubbleSize val="0"/>
        </c:dLbls>
        <c:gapWidth val="150"/>
        <c:axId val="54836224"/>
        <c:axId val="548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54836224"/>
        <c:axId val="54858880"/>
      </c:lineChart>
      <c:dateAx>
        <c:axId val="54836224"/>
        <c:scaling>
          <c:orientation val="minMax"/>
        </c:scaling>
        <c:delete val="1"/>
        <c:axPos val="b"/>
        <c:numFmt formatCode="ge" sourceLinked="1"/>
        <c:majorTickMark val="none"/>
        <c:minorTickMark val="none"/>
        <c:tickLblPos val="none"/>
        <c:crossAx val="54858880"/>
        <c:crosses val="autoZero"/>
        <c:auto val="1"/>
        <c:lblOffset val="100"/>
        <c:baseTimeUnit val="years"/>
      </c:dateAx>
      <c:valAx>
        <c:axId val="548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164.52</c:v>
                </c:pt>
                <c:pt idx="1">
                  <c:v>168.14</c:v>
                </c:pt>
                <c:pt idx="2">
                  <c:v>153.07</c:v>
                </c:pt>
                <c:pt idx="3">
                  <c:v>153.74</c:v>
                </c:pt>
                <c:pt idx="4">
                  <c:v>153.99</c:v>
                </c:pt>
              </c:numCache>
            </c:numRef>
          </c:val>
        </c:ser>
        <c:dLbls>
          <c:showLegendKey val="0"/>
          <c:showVal val="0"/>
          <c:showCatName val="0"/>
          <c:showSerName val="0"/>
          <c:showPercent val="0"/>
          <c:showBubbleSize val="0"/>
        </c:dLbls>
        <c:gapWidth val="150"/>
        <c:axId val="54884608"/>
        <c:axId val="548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54884608"/>
        <c:axId val="54886784"/>
      </c:lineChart>
      <c:dateAx>
        <c:axId val="54884608"/>
        <c:scaling>
          <c:orientation val="minMax"/>
        </c:scaling>
        <c:delete val="1"/>
        <c:axPos val="b"/>
        <c:numFmt formatCode="ge" sourceLinked="1"/>
        <c:majorTickMark val="none"/>
        <c:minorTickMark val="none"/>
        <c:tickLblPos val="none"/>
        <c:crossAx val="54886784"/>
        <c:crosses val="autoZero"/>
        <c:auto val="1"/>
        <c:lblOffset val="100"/>
        <c:baseTimeUnit val="years"/>
      </c:dateAx>
      <c:valAx>
        <c:axId val="548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宇佐市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118</v>
      </c>
      <c r="AE8" s="60"/>
      <c r="AF8" s="60"/>
      <c r="AG8" s="60"/>
      <c r="AH8" s="60"/>
      <c r="AI8" s="60"/>
      <c r="AJ8" s="60"/>
      <c r="AK8" s="5"/>
      <c r="AL8" s="61">
        <f>データ!$R$6</f>
        <v>57607</v>
      </c>
      <c r="AM8" s="61"/>
      <c r="AN8" s="61"/>
      <c r="AO8" s="61"/>
      <c r="AP8" s="61"/>
      <c r="AQ8" s="61"/>
      <c r="AR8" s="61"/>
      <c r="AS8" s="61"/>
      <c r="AT8" s="51">
        <f>データ!$S$6</f>
        <v>439.05</v>
      </c>
      <c r="AU8" s="52"/>
      <c r="AV8" s="52"/>
      <c r="AW8" s="52"/>
      <c r="AX8" s="52"/>
      <c r="AY8" s="52"/>
      <c r="AZ8" s="52"/>
      <c r="BA8" s="52"/>
      <c r="BB8" s="53">
        <f>データ!$T$6</f>
        <v>131.21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56.62</v>
      </c>
      <c r="J10" s="52"/>
      <c r="K10" s="52"/>
      <c r="L10" s="52"/>
      <c r="M10" s="52"/>
      <c r="N10" s="52"/>
      <c r="O10" s="64"/>
      <c r="P10" s="53">
        <f>データ!$P$6</f>
        <v>50.98</v>
      </c>
      <c r="Q10" s="53"/>
      <c r="R10" s="53"/>
      <c r="S10" s="53"/>
      <c r="T10" s="53"/>
      <c r="U10" s="53"/>
      <c r="V10" s="53"/>
      <c r="W10" s="61">
        <f>データ!$Q$6</f>
        <v>3120</v>
      </c>
      <c r="X10" s="61"/>
      <c r="Y10" s="61"/>
      <c r="Z10" s="61"/>
      <c r="AA10" s="61"/>
      <c r="AB10" s="61"/>
      <c r="AC10" s="61"/>
      <c r="AD10" s="2"/>
      <c r="AE10" s="2"/>
      <c r="AF10" s="2"/>
      <c r="AG10" s="2"/>
      <c r="AH10" s="5"/>
      <c r="AI10" s="5"/>
      <c r="AJ10" s="5"/>
      <c r="AK10" s="5"/>
      <c r="AL10" s="61">
        <f>データ!$U$6</f>
        <v>29192</v>
      </c>
      <c r="AM10" s="61"/>
      <c r="AN10" s="61"/>
      <c r="AO10" s="61"/>
      <c r="AP10" s="61"/>
      <c r="AQ10" s="61"/>
      <c r="AR10" s="61"/>
      <c r="AS10" s="61"/>
      <c r="AT10" s="51">
        <f>データ!$V$6</f>
        <v>74.7</v>
      </c>
      <c r="AU10" s="52"/>
      <c r="AV10" s="52"/>
      <c r="AW10" s="52"/>
      <c r="AX10" s="52"/>
      <c r="AY10" s="52"/>
      <c r="AZ10" s="52"/>
      <c r="BA10" s="52"/>
      <c r="BB10" s="53">
        <f>データ!$W$6</f>
        <v>390.79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442119</v>
      </c>
      <c r="D6" s="34">
        <f t="shared" si="3"/>
        <v>46</v>
      </c>
      <c r="E6" s="34">
        <f t="shared" si="3"/>
        <v>1</v>
      </c>
      <c r="F6" s="34">
        <f t="shared" si="3"/>
        <v>0</v>
      </c>
      <c r="G6" s="34">
        <f t="shared" si="3"/>
        <v>1</v>
      </c>
      <c r="H6" s="34" t="str">
        <f t="shared" si="3"/>
        <v>大分県　宇佐市</v>
      </c>
      <c r="I6" s="34" t="str">
        <f t="shared" si="3"/>
        <v>法適用</v>
      </c>
      <c r="J6" s="34" t="str">
        <f t="shared" si="3"/>
        <v>水道事業</v>
      </c>
      <c r="K6" s="34" t="str">
        <f t="shared" si="3"/>
        <v>末端給水事業</v>
      </c>
      <c r="L6" s="34" t="str">
        <f t="shared" si="3"/>
        <v>A6</v>
      </c>
      <c r="M6" s="34">
        <f t="shared" si="3"/>
        <v>0</v>
      </c>
      <c r="N6" s="35" t="str">
        <f t="shared" si="3"/>
        <v>-</v>
      </c>
      <c r="O6" s="35">
        <f t="shared" si="3"/>
        <v>56.62</v>
      </c>
      <c r="P6" s="35">
        <f t="shared" si="3"/>
        <v>50.98</v>
      </c>
      <c r="Q6" s="35">
        <f t="shared" si="3"/>
        <v>3120</v>
      </c>
      <c r="R6" s="35">
        <f t="shared" si="3"/>
        <v>57607</v>
      </c>
      <c r="S6" s="35">
        <f t="shared" si="3"/>
        <v>439.05</v>
      </c>
      <c r="T6" s="35">
        <f t="shared" si="3"/>
        <v>131.21</v>
      </c>
      <c r="U6" s="35">
        <f t="shared" si="3"/>
        <v>29192</v>
      </c>
      <c r="V6" s="35">
        <f t="shared" si="3"/>
        <v>74.7</v>
      </c>
      <c r="W6" s="35">
        <f t="shared" si="3"/>
        <v>390.79</v>
      </c>
      <c r="X6" s="36">
        <f>IF(X7="",NA(),X7)</f>
        <v>97.32</v>
      </c>
      <c r="Y6" s="36">
        <f t="shared" ref="Y6:AG6" si="4">IF(Y7="",NA(),Y7)</f>
        <v>95.45</v>
      </c>
      <c r="Z6" s="36">
        <f t="shared" si="4"/>
        <v>105.24</v>
      </c>
      <c r="AA6" s="36">
        <f t="shared" si="4"/>
        <v>143.02000000000001</v>
      </c>
      <c r="AB6" s="36">
        <f t="shared" si="4"/>
        <v>103.89</v>
      </c>
      <c r="AC6" s="36">
        <f t="shared" si="4"/>
        <v>107.57</v>
      </c>
      <c r="AD6" s="36">
        <f t="shared" si="4"/>
        <v>106.55</v>
      </c>
      <c r="AE6" s="36">
        <f t="shared" si="4"/>
        <v>110.01</v>
      </c>
      <c r="AF6" s="36">
        <f t="shared" si="4"/>
        <v>111.21</v>
      </c>
      <c r="AG6" s="36">
        <f t="shared" si="4"/>
        <v>111.71</v>
      </c>
      <c r="AH6" s="35" t="str">
        <f>IF(AH7="","",IF(AH7="-","【-】","【"&amp;SUBSTITUTE(TEXT(AH7,"#,##0.00"),"-","△")&amp;"】"))</f>
        <v>【114.35】</v>
      </c>
      <c r="AI6" s="36">
        <f>IF(AI7="",NA(),AI7)</f>
        <v>2.83</v>
      </c>
      <c r="AJ6" s="36">
        <f t="shared" ref="AJ6:AR6" si="5">IF(AJ7="",NA(),AJ7)</f>
        <v>4.8099999999999996</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4772.7</v>
      </c>
      <c r="AU6" s="36">
        <f t="shared" ref="AU6:BC6" si="6">IF(AU7="",NA(),AU7)</f>
        <v>1461.86</v>
      </c>
      <c r="AV6" s="36">
        <f t="shared" si="6"/>
        <v>511.47</v>
      </c>
      <c r="AW6" s="36">
        <f t="shared" si="6"/>
        <v>1437.73</v>
      </c>
      <c r="AX6" s="36">
        <f t="shared" si="6"/>
        <v>1327.23</v>
      </c>
      <c r="AY6" s="36">
        <f t="shared" si="6"/>
        <v>915.5</v>
      </c>
      <c r="AZ6" s="36">
        <f t="shared" si="6"/>
        <v>963.24</v>
      </c>
      <c r="BA6" s="36">
        <f t="shared" si="6"/>
        <v>381.53</v>
      </c>
      <c r="BB6" s="36">
        <f t="shared" si="6"/>
        <v>391.54</v>
      </c>
      <c r="BC6" s="36">
        <f t="shared" si="6"/>
        <v>384.34</v>
      </c>
      <c r="BD6" s="35" t="str">
        <f>IF(BD7="","",IF(BD7="-","【-】","【"&amp;SUBSTITUTE(TEXT(BD7,"#,##0.00"),"-","△")&amp;"】"))</f>
        <v>【262.87】</v>
      </c>
      <c r="BE6" s="36">
        <f>IF(BE7="",NA(),BE7)</f>
        <v>635.36</v>
      </c>
      <c r="BF6" s="36">
        <f t="shared" ref="BF6:BN6" si="7">IF(BF7="",NA(),BF7)</f>
        <v>627.75</v>
      </c>
      <c r="BG6" s="36">
        <f t="shared" si="7"/>
        <v>620.63</v>
      </c>
      <c r="BH6" s="36">
        <f t="shared" si="7"/>
        <v>600.28</v>
      </c>
      <c r="BI6" s="36">
        <f t="shared" si="7"/>
        <v>567.95000000000005</v>
      </c>
      <c r="BJ6" s="36">
        <f t="shared" si="7"/>
        <v>404.78</v>
      </c>
      <c r="BK6" s="36">
        <f t="shared" si="7"/>
        <v>400.38</v>
      </c>
      <c r="BL6" s="36">
        <f t="shared" si="7"/>
        <v>393.27</v>
      </c>
      <c r="BM6" s="36">
        <f t="shared" si="7"/>
        <v>386.97</v>
      </c>
      <c r="BN6" s="36">
        <f t="shared" si="7"/>
        <v>380.58</v>
      </c>
      <c r="BO6" s="35" t="str">
        <f>IF(BO7="","",IF(BO7="-","【-】","【"&amp;SUBSTITUTE(TEXT(BO7,"#,##0.00"),"-","△")&amp;"】"))</f>
        <v>【270.87】</v>
      </c>
      <c r="BP6" s="36">
        <f>IF(BP7="",NA(),BP7)</f>
        <v>94.32</v>
      </c>
      <c r="BQ6" s="36">
        <f t="shared" ref="BQ6:BY6" si="8">IF(BQ7="",NA(),BQ7)</f>
        <v>92.36</v>
      </c>
      <c r="BR6" s="36">
        <f t="shared" si="8"/>
        <v>101.71</v>
      </c>
      <c r="BS6" s="36">
        <f t="shared" si="8"/>
        <v>101</v>
      </c>
      <c r="BT6" s="36">
        <f t="shared" si="8"/>
        <v>100.5</v>
      </c>
      <c r="BU6" s="36">
        <f t="shared" si="8"/>
        <v>98.07</v>
      </c>
      <c r="BV6" s="36">
        <f t="shared" si="8"/>
        <v>96.56</v>
      </c>
      <c r="BW6" s="36">
        <f t="shared" si="8"/>
        <v>100.47</v>
      </c>
      <c r="BX6" s="36">
        <f t="shared" si="8"/>
        <v>101.72</v>
      </c>
      <c r="BY6" s="36">
        <f t="shared" si="8"/>
        <v>102.38</v>
      </c>
      <c r="BZ6" s="35" t="str">
        <f>IF(BZ7="","",IF(BZ7="-","【-】","【"&amp;SUBSTITUTE(TEXT(BZ7,"#,##0.00"),"-","△")&amp;"】"))</f>
        <v>【105.59】</v>
      </c>
      <c r="CA6" s="36">
        <f>IF(CA7="",NA(),CA7)</f>
        <v>164.52</v>
      </c>
      <c r="CB6" s="36">
        <f t="shared" ref="CB6:CJ6" si="9">IF(CB7="",NA(),CB7)</f>
        <v>168.14</v>
      </c>
      <c r="CC6" s="36">
        <f t="shared" si="9"/>
        <v>153.07</v>
      </c>
      <c r="CD6" s="36">
        <f t="shared" si="9"/>
        <v>153.74</v>
      </c>
      <c r="CE6" s="36">
        <f t="shared" si="9"/>
        <v>153.99</v>
      </c>
      <c r="CF6" s="36">
        <f t="shared" si="9"/>
        <v>172.26</v>
      </c>
      <c r="CG6" s="36">
        <f t="shared" si="9"/>
        <v>177.14</v>
      </c>
      <c r="CH6" s="36">
        <f t="shared" si="9"/>
        <v>169.82</v>
      </c>
      <c r="CI6" s="36">
        <f t="shared" si="9"/>
        <v>168.2</v>
      </c>
      <c r="CJ6" s="36">
        <f t="shared" si="9"/>
        <v>168.67</v>
      </c>
      <c r="CK6" s="35" t="str">
        <f>IF(CK7="","",IF(CK7="-","【-】","【"&amp;SUBSTITUTE(TEXT(CK7,"#,##0.00"),"-","△")&amp;"】"))</f>
        <v>【163.27】</v>
      </c>
      <c r="CL6" s="36">
        <f>IF(CL7="",NA(),CL7)</f>
        <v>70.16</v>
      </c>
      <c r="CM6" s="36">
        <f t="shared" ref="CM6:CU6" si="10">IF(CM7="",NA(),CM7)</f>
        <v>72.33</v>
      </c>
      <c r="CN6" s="36">
        <f t="shared" si="10"/>
        <v>70.680000000000007</v>
      </c>
      <c r="CO6" s="36">
        <f t="shared" si="10"/>
        <v>72.53</v>
      </c>
      <c r="CP6" s="36">
        <f t="shared" si="10"/>
        <v>70.3</v>
      </c>
      <c r="CQ6" s="36">
        <f t="shared" si="10"/>
        <v>55.68</v>
      </c>
      <c r="CR6" s="36">
        <f t="shared" si="10"/>
        <v>55.64</v>
      </c>
      <c r="CS6" s="36">
        <f t="shared" si="10"/>
        <v>55.13</v>
      </c>
      <c r="CT6" s="36">
        <f t="shared" si="10"/>
        <v>54.77</v>
      </c>
      <c r="CU6" s="36">
        <f t="shared" si="10"/>
        <v>54.92</v>
      </c>
      <c r="CV6" s="35" t="str">
        <f>IF(CV7="","",IF(CV7="-","【-】","【"&amp;SUBSTITUTE(TEXT(CV7,"#,##0.00"),"-","△")&amp;"】"))</f>
        <v>【59.94】</v>
      </c>
      <c r="CW6" s="36">
        <f>IF(CW7="",NA(),CW7)</f>
        <v>82.95</v>
      </c>
      <c r="CX6" s="36">
        <f t="shared" ref="CX6:DF6" si="11">IF(CX7="",NA(),CX7)</f>
        <v>80.73</v>
      </c>
      <c r="CY6" s="36">
        <f t="shared" si="11"/>
        <v>82.6</v>
      </c>
      <c r="CZ6" s="36">
        <f t="shared" si="11"/>
        <v>81.709999999999994</v>
      </c>
      <c r="DA6" s="36">
        <f t="shared" si="11"/>
        <v>86.61</v>
      </c>
      <c r="DB6" s="36">
        <f t="shared" si="11"/>
        <v>83.18</v>
      </c>
      <c r="DC6" s="36">
        <f t="shared" si="11"/>
        <v>83.09</v>
      </c>
      <c r="DD6" s="36">
        <f t="shared" si="11"/>
        <v>83</v>
      </c>
      <c r="DE6" s="36">
        <f t="shared" si="11"/>
        <v>82.89</v>
      </c>
      <c r="DF6" s="36">
        <f t="shared" si="11"/>
        <v>82.66</v>
      </c>
      <c r="DG6" s="35" t="str">
        <f>IF(DG7="","",IF(DG7="-","【-】","【"&amp;SUBSTITUTE(TEXT(DG7,"#,##0.00"),"-","△")&amp;"】"))</f>
        <v>【90.22】</v>
      </c>
      <c r="DH6" s="36">
        <f>IF(DH7="",NA(),DH7)</f>
        <v>35.29</v>
      </c>
      <c r="DI6" s="36">
        <f t="shared" ref="DI6:DQ6" si="12">IF(DI7="",NA(),DI7)</f>
        <v>37.03</v>
      </c>
      <c r="DJ6" s="36">
        <f t="shared" si="12"/>
        <v>47.14</v>
      </c>
      <c r="DK6" s="36">
        <f t="shared" si="12"/>
        <v>49.37</v>
      </c>
      <c r="DL6" s="36">
        <f t="shared" si="12"/>
        <v>51.1</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6">
        <f t="shared" ref="DT6:EB6" si="13">IF(DT7="",NA(),DT7)</f>
        <v>2.74</v>
      </c>
      <c r="DU6" s="36">
        <f t="shared" si="13"/>
        <v>2.72</v>
      </c>
      <c r="DV6" s="36">
        <f t="shared" si="13"/>
        <v>8.94</v>
      </c>
      <c r="DW6" s="36">
        <f t="shared" si="13"/>
        <v>14.9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0.04</v>
      </c>
      <c r="EE6" s="36">
        <f t="shared" ref="EE6:EM6" si="14">IF(EE7="",NA(),EE7)</f>
        <v>0.55000000000000004</v>
      </c>
      <c r="EF6" s="36">
        <f t="shared" si="14"/>
        <v>0.42</v>
      </c>
      <c r="EG6" s="36">
        <f t="shared" si="14"/>
        <v>0.3</v>
      </c>
      <c r="EH6" s="36">
        <f t="shared" si="14"/>
        <v>0.28000000000000003</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442119</v>
      </c>
      <c r="D7" s="38">
        <v>46</v>
      </c>
      <c r="E7" s="38">
        <v>1</v>
      </c>
      <c r="F7" s="38">
        <v>0</v>
      </c>
      <c r="G7" s="38">
        <v>1</v>
      </c>
      <c r="H7" s="38" t="s">
        <v>105</v>
      </c>
      <c r="I7" s="38" t="s">
        <v>106</v>
      </c>
      <c r="J7" s="38" t="s">
        <v>107</v>
      </c>
      <c r="K7" s="38" t="s">
        <v>108</v>
      </c>
      <c r="L7" s="38" t="s">
        <v>109</v>
      </c>
      <c r="M7" s="38"/>
      <c r="N7" s="39" t="s">
        <v>110</v>
      </c>
      <c r="O7" s="39">
        <v>56.62</v>
      </c>
      <c r="P7" s="39">
        <v>50.98</v>
      </c>
      <c r="Q7" s="39">
        <v>3120</v>
      </c>
      <c r="R7" s="39">
        <v>57607</v>
      </c>
      <c r="S7" s="39">
        <v>439.05</v>
      </c>
      <c r="T7" s="39">
        <v>131.21</v>
      </c>
      <c r="U7" s="39">
        <v>29192</v>
      </c>
      <c r="V7" s="39">
        <v>74.7</v>
      </c>
      <c r="W7" s="39">
        <v>390.79</v>
      </c>
      <c r="X7" s="39">
        <v>97.32</v>
      </c>
      <c r="Y7" s="39">
        <v>95.45</v>
      </c>
      <c r="Z7" s="39">
        <v>105.24</v>
      </c>
      <c r="AA7" s="39">
        <v>143.02000000000001</v>
      </c>
      <c r="AB7" s="39">
        <v>103.89</v>
      </c>
      <c r="AC7" s="39">
        <v>107.57</v>
      </c>
      <c r="AD7" s="39">
        <v>106.55</v>
      </c>
      <c r="AE7" s="39">
        <v>110.01</v>
      </c>
      <c r="AF7" s="39">
        <v>111.21</v>
      </c>
      <c r="AG7" s="39">
        <v>111.71</v>
      </c>
      <c r="AH7" s="39">
        <v>114.35</v>
      </c>
      <c r="AI7" s="39">
        <v>2.83</v>
      </c>
      <c r="AJ7" s="39">
        <v>4.8099999999999996</v>
      </c>
      <c r="AK7" s="39">
        <v>0</v>
      </c>
      <c r="AL7" s="39">
        <v>0</v>
      </c>
      <c r="AM7" s="39">
        <v>0</v>
      </c>
      <c r="AN7" s="39">
        <v>9.34</v>
      </c>
      <c r="AO7" s="39">
        <v>9.56</v>
      </c>
      <c r="AP7" s="39">
        <v>2.8</v>
      </c>
      <c r="AQ7" s="39">
        <v>1.93</v>
      </c>
      <c r="AR7" s="39">
        <v>1.72</v>
      </c>
      <c r="AS7" s="39">
        <v>0.79</v>
      </c>
      <c r="AT7" s="39">
        <v>4772.7</v>
      </c>
      <c r="AU7" s="39">
        <v>1461.86</v>
      </c>
      <c r="AV7" s="39">
        <v>511.47</v>
      </c>
      <c r="AW7" s="39">
        <v>1437.73</v>
      </c>
      <c r="AX7" s="39">
        <v>1327.23</v>
      </c>
      <c r="AY7" s="39">
        <v>915.5</v>
      </c>
      <c r="AZ7" s="39">
        <v>963.24</v>
      </c>
      <c r="BA7" s="39">
        <v>381.53</v>
      </c>
      <c r="BB7" s="39">
        <v>391.54</v>
      </c>
      <c r="BC7" s="39">
        <v>384.34</v>
      </c>
      <c r="BD7" s="39">
        <v>262.87</v>
      </c>
      <c r="BE7" s="39">
        <v>635.36</v>
      </c>
      <c r="BF7" s="39">
        <v>627.75</v>
      </c>
      <c r="BG7" s="39">
        <v>620.63</v>
      </c>
      <c r="BH7" s="39">
        <v>600.28</v>
      </c>
      <c r="BI7" s="39">
        <v>567.95000000000005</v>
      </c>
      <c r="BJ7" s="39">
        <v>404.78</v>
      </c>
      <c r="BK7" s="39">
        <v>400.38</v>
      </c>
      <c r="BL7" s="39">
        <v>393.27</v>
      </c>
      <c r="BM7" s="39">
        <v>386.97</v>
      </c>
      <c r="BN7" s="39">
        <v>380.58</v>
      </c>
      <c r="BO7" s="39">
        <v>270.87</v>
      </c>
      <c r="BP7" s="39">
        <v>94.32</v>
      </c>
      <c r="BQ7" s="39">
        <v>92.36</v>
      </c>
      <c r="BR7" s="39">
        <v>101.71</v>
      </c>
      <c r="BS7" s="39">
        <v>101</v>
      </c>
      <c r="BT7" s="39">
        <v>100.5</v>
      </c>
      <c r="BU7" s="39">
        <v>98.07</v>
      </c>
      <c r="BV7" s="39">
        <v>96.56</v>
      </c>
      <c r="BW7" s="39">
        <v>100.47</v>
      </c>
      <c r="BX7" s="39">
        <v>101.72</v>
      </c>
      <c r="BY7" s="39">
        <v>102.38</v>
      </c>
      <c r="BZ7" s="39">
        <v>105.59</v>
      </c>
      <c r="CA7" s="39">
        <v>164.52</v>
      </c>
      <c r="CB7" s="39">
        <v>168.14</v>
      </c>
      <c r="CC7" s="39">
        <v>153.07</v>
      </c>
      <c r="CD7" s="39">
        <v>153.74</v>
      </c>
      <c r="CE7" s="39">
        <v>153.99</v>
      </c>
      <c r="CF7" s="39">
        <v>172.26</v>
      </c>
      <c r="CG7" s="39">
        <v>177.14</v>
      </c>
      <c r="CH7" s="39">
        <v>169.82</v>
      </c>
      <c r="CI7" s="39">
        <v>168.2</v>
      </c>
      <c r="CJ7" s="39">
        <v>168.67</v>
      </c>
      <c r="CK7" s="39">
        <v>163.27000000000001</v>
      </c>
      <c r="CL7" s="39">
        <v>70.16</v>
      </c>
      <c r="CM7" s="39">
        <v>72.33</v>
      </c>
      <c r="CN7" s="39">
        <v>70.680000000000007</v>
      </c>
      <c r="CO7" s="39">
        <v>72.53</v>
      </c>
      <c r="CP7" s="39">
        <v>70.3</v>
      </c>
      <c r="CQ7" s="39">
        <v>55.68</v>
      </c>
      <c r="CR7" s="39">
        <v>55.64</v>
      </c>
      <c r="CS7" s="39">
        <v>55.13</v>
      </c>
      <c r="CT7" s="39">
        <v>54.77</v>
      </c>
      <c r="CU7" s="39">
        <v>54.92</v>
      </c>
      <c r="CV7" s="39">
        <v>59.94</v>
      </c>
      <c r="CW7" s="39">
        <v>82.95</v>
      </c>
      <c r="CX7" s="39">
        <v>80.73</v>
      </c>
      <c r="CY7" s="39">
        <v>82.6</v>
      </c>
      <c r="CZ7" s="39">
        <v>81.709999999999994</v>
      </c>
      <c r="DA7" s="39">
        <v>86.61</v>
      </c>
      <c r="DB7" s="39">
        <v>83.18</v>
      </c>
      <c r="DC7" s="39">
        <v>83.09</v>
      </c>
      <c r="DD7" s="39">
        <v>83</v>
      </c>
      <c r="DE7" s="39">
        <v>82.89</v>
      </c>
      <c r="DF7" s="39">
        <v>82.66</v>
      </c>
      <c r="DG7" s="39">
        <v>90.22</v>
      </c>
      <c r="DH7" s="39">
        <v>35.29</v>
      </c>
      <c r="DI7" s="39">
        <v>37.03</v>
      </c>
      <c r="DJ7" s="39">
        <v>47.14</v>
      </c>
      <c r="DK7" s="39">
        <v>49.37</v>
      </c>
      <c r="DL7" s="39">
        <v>51.1</v>
      </c>
      <c r="DM7" s="39">
        <v>38.07</v>
      </c>
      <c r="DN7" s="39">
        <v>39.06</v>
      </c>
      <c r="DO7" s="39">
        <v>46.66</v>
      </c>
      <c r="DP7" s="39">
        <v>47.46</v>
      </c>
      <c r="DQ7" s="39">
        <v>48.49</v>
      </c>
      <c r="DR7" s="39">
        <v>47.91</v>
      </c>
      <c r="DS7" s="39">
        <v>0</v>
      </c>
      <c r="DT7" s="39">
        <v>2.74</v>
      </c>
      <c r="DU7" s="39">
        <v>2.72</v>
      </c>
      <c r="DV7" s="39">
        <v>8.94</v>
      </c>
      <c r="DW7" s="39">
        <v>14.9</v>
      </c>
      <c r="DX7" s="39">
        <v>7.73</v>
      </c>
      <c r="DY7" s="39">
        <v>8.8699999999999992</v>
      </c>
      <c r="DZ7" s="39">
        <v>9.85</v>
      </c>
      <c r="EA7" s="39">
        <v>9.7100000000000009</v>
      </c>
      <c r="EB7" s="39">
        <v>12.79</v>
      </c>
      <c r="EC7" s="39">
        <v>15</v>
      </c>
      <c r="ED7" s="39">
        <v>0.04</v>
      </c>
      <c r="EE7" s="39">
        <v>0.55000000000000004</v>
      </c>
      <c r="EF7" s="39">
        <v>0.42</v>
      </c>
      <c r="EG7" s="39">
        <v>0.3</v>
      </c>
      <c r="EH7" s="39">
        <v>0.28000000000000003</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2018-02-09T00:39:38Z</cp:lastPrinted>
  <dcterms:created xsi:type="dcterms:W3CDTF">2017-12-25T01:38:00Z</dcterms:created>
  <dcterms:modified xsi:type="dcterms:W3CDTF">2018-03-13T06:28:12Z</dcterms:modified>
</cp:coreProperties>
</file>