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L8" i="4"/>
  <c r="I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<sst xmlns="http://schemas.openxmlformats.org/spreadsheetml/2006/main" count="251" uniqueCount="126">
  <si>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</si>
  <si>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</si>
  <si>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</si>
  <si>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</si>
  <si>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</si>
  <si>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</si>
  <si>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</si>
  <si>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</si>
  <si>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</si>
  <si>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</si>
  <si>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</si>
  <si>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</si>
  <si>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</si>
  <si>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</si>
  <si>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</si>
  <si>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</si>
  <si>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</si>
  <si>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</si>
  <si>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</si>
  <si>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</si>
  <si>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</si>
  <si>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</si>
  <si>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</si>
  <si>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</si>
  <si>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</si>
  <si>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</si>
  <si>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</si>
  <si>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</si>
  <si>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</si>
  <si>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</si>
  <si>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</si>
  <si>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</si>
  <si>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</si>
  <si>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</si>
  <si>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</si>
  <si>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</si>
  <si>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</si>
  <si>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</si>
  <si>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</si>
  <si>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</si>
  <si>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</si>
  <si>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</si>
  <si>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</si>
  <si>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</si>
  <si>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</si>
  <si>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</si>
  <si>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</si>
  <si>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</si>
  <si>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</si>
  <si>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</si>
  <si>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</si>
  <si>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</si>
  <si>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</si>
  <si>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</si>
  <si>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</si>
  <si>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</si>
  <si>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</si>
  <si>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</si>
  <si>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</si>
  <si>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</si>
  <si>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</si>
  <si>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</si>
  <si>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</si>
  <si>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</si>
  <si>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</si>
  <si>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</si>
  <si>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</si>
  <si>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</si>
  <si>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</si>
  <si>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</si>
  <si>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</si>
  <si>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</si>
  <si>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</si>
  <si>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</si>
  <si>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</si>
  <si>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</si>
  <si>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</si>
  <si>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</si>
  <si>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</si>
  <si>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</si>
  <si>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</si>
  <si>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</si>
  <si>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</si>
  <si>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</si>
  <si>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</si>
  <si>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</si>
  <si>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</si>
  <si>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</si>
  <si>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</si>
  <si>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</si>
  <si>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</si>
  <si>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</si>
  <si>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</si>
  <si>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</si>
  <si>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</si>
  <si>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</si>
  <si>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</si>
  <si>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</si>
  <si>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</si>
  <si>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</si>
  <si>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</si>
  <si>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</si>
  <si>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</si>
  <si>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</si>
  <si>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</si>
  <si>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</si>
  <si>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</si>
  <si>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</si>
  <si>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</si>
  <si>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</si>
  <si>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竹田市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</si>
  <si>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</si>
  <si>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</si>
  <si>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</si>
  <si>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</si>
  <si>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</si>
  <si>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</si>
  <si>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</si>
  <si>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</si>
  <si>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</si>
  <si>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</si>
  <si>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</si>
  <si>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①収益的収支比率は100％以上でを超えている。維持管理費の大半は使用料収入で賄えている。　　　　　　④企業債残高についてはほぼ横ばいで推移しているが、設置基数の増加で事業規模が増加しているので指標としては年々低くなってきている。　　　　　　⑤経費回収率は、類似団体平均よりは高いものの、100％を下回っていることから料金水準引き上げの検討が必要である。　　　　　　　　　　　　　　⑥汚水処理原価は類似団体平均に比べ高い。類似団体より汚水処理にかかる委託費と資本費が高いことが原因ではないかと考えられる。
浄化槽の設置数が増加した分、使用料収入が増加したが、支払消費税も増加し、結果として原価が上がった。　　　　　　　　　　　　　　　　　　　　⑦施設利用率は平均処理能力と現在処理能力が同等のため、100％を保持している。　　　　　　　　⑧水洗化率は基本的に100%。年度内に浄化槽を設置しているが、基準日である3月31日までに供用開始ができないところがあるため率が100％となっていない。
</t>
    <rPh sb="13" eb="15">
      <t>イジョウ</t>
    </rPh>
    <phoneticPr fontId="4"/>
  </si>
  <si>
    <t>非設置</t>
    <rPh sb="0" eb="1">
      <t>ヒ</t>
    </rPh>
    <rPh sb="1" eb="3">
      <t>セッチ</t>
    </rPh>
    <phoneticPr fontId="4"/>
  </si>
  <si>
    <t>　平成１６年度から、市町村設置型浄化槽の整備を進めており、毎年７０基程度の浄化槽が設置されている。設置から１０年程度が経過した浄化槽のブロアー等の修理費用が増加してきており、今後も維持管理にかかる費用が年々増加していくことが予想される。</t>
    <rPh sb="1" eb="3">
      <t>ヘイセイ</t>
    </rPh>
    <rPh sb="5" eb="6">
      <t>ネン</t>
    </rPh>
    <rPh sb="6" eb="7">
      <t>ド</t>
    </rPh>
    <rPh sb="10" eb="13">
      <t>シチョウソン</t>
    </rPh>
    <rPh sb="13" eb="16">
      <t>セッチガタ</t>
    </rPh>
    <rPh sb="16" eb="19">
      <t>ジョウカソウ</t>
    </rPh>
    <rPh sb="20" eb="22">
      <t>セイビ</t>
    </rPh>
    <rPh sb="23" eb="24">
      <t>スス</t>
    </rPh>
    <rPh sb="29" eb="31">
      <t>マイネン</t>
    </rPh>
    <rPh sb="33" eb="34">
      <t>キ</t>
    </rPh>
    <rPh sb="34" eb="36">
      <t>テイド</t>
    </rPh>
    <rPh sb="37" eb="40">
      <t>ジョウカソウ</t>
    </rPh>
    <rPh sb="41" eb="43">
      <t>セッチ</t>
    </rPh>
    <rPh sb="49" eb="51">
      <t>セッチ</t>
    </rPh>
    <rPh sb="55" eb="56">
      <t>ネン</t>
    </rPh>
    <rPh sb="56" eb="58">
      <t>テイド</t>
    </rPh>
    <rPh sb="59" eb="61">
      <t>ケイカ</t>
    </rPh>
    <rPh sb="63" eb="66">
      <t>ジョウカソウ</t>
    </rPh>
    <rPh sb="71" eb="72">
      <t>トウ</t>
    </rPh>
    <rPh sb="73" eb="75">
      <t>シュウリ</t>
    </rPh>
    <rPh sb="75" eb="77">
      <t>ヒヨウ</t>
    </rPh>
    <rPh sb="78" eb="80">
      <t>ゾウカ</t>
    </rPh>
    <rPh sb="87" eb="89">
      <t>コンゴ</t>
    </rPh>
    <rPh sb="90" eb="92">
      <t>イジ</t>
    </rPh>
    <rPh sb="92" eb="94">
      <t>カンリ</t>
    </rPh>
    <rPh sb="98" eb="100">
      <t>ヒヨウ</t>
    </rPh>
    <rPh sb="101" eb="103">
      <t>ネンネン</t>
    </rPh>
    <rPh sb="103" eb="105">
      <t>ゾウカ</t>
    </rPh>
    <rPh sb="112" eb="114">
      <t>ヨソウ</t>
    </rPh>
    <phoneticPr fontId="4"/>
  </si>
  <si>
    <t>　設置から１０年以上経過した浄化槽に係る維持費等が増加していくことで、維持管理コストが増加していく懸念がある。
平成２８年度策定の経営戦略を元に、事業の直し等を含めて抜本的な改革を検討していく必要がある。</t>
    <rPh sb="1" eb="3">
      <t>セッチ</t>
    </rPh>
    <rPh sb="7" eb="8">
      <t>ネン</t>
    </rPh>
    <rPh sb="8" eb="10">
      <t>イジョウ</t>
    </rPh>
    <rPh sb="10" eb="12">
      <t>ケイカ</t>
    </rPh>
    <rPh sb="14" eb="17">
      <t>ジョウカソウ</t>
    </rPh>
    <rPh sb="18" eb="19">
      <t>カカ</t>
    </rPh>
    <rPh sb="20" eb="23">
      <t>イジヒ</t>
    </rPh>
    <rPh sb="23" eb="24">
      <t>トウ</t>
    </rPh>
    <rPh sb="25" eb="27">
      <t>ゾウカ</t>
    </rPh>
    <rPh sb="35" eb="37">
      <t>イジ</t>
    </rPh>
    <rPh sb="37" eb="39">
      <t>カンリ</t>
    </rPh>
    <rPh sb="43" eb="45">
      <t>ゾウカ</t>
    </rPh>
    <rPh sb="49" eb="51">
      <t>ケネン</t>
    </rPh>
    <rPh sb="56" eb="58">
      <t>ヘイセイ</t>
    </rPh>
    <rPh sb="60" eb="61">
      <t>ネン</t>
    </rPh>
    <rPh sb="61" eb="62">
      <t>ド</t>
    </rPh>
    <rPh sb="62" eb="64">
      <t>サクテイ</t>
    </rPh>
    <rPh sb="65" eb="67">
      <t>ケイエイ</t>
    </rPh>
    <rPh sb="67" eb="69">
      <t>センリャク</t>
    </rPh>
    <rPh sb="70" eb="71">
      <t>モト</t>
    </rPh>
    <rPh sb="73" eb="75">
      <t>ジギョウ</t>
    </rPh>
    <rPh sb="76" eb="77">
      <t>ナオ</t>
    </rPh>
    <rPh sb="78" eb="79">
      <t>トウ</t>
    </rPh>
    <rPh sb="80" eb="81">
      <t>フク</t>
    </rPh>
    <rPh sb="83" eb="86">
      <t>バッポンテキ</t>
    </rPh>
    <rPh sb="87" eb="89">
      <t>カイカク</t>
    </rPh>
    <rPh sb="90" eb="92">
      <t>ケントウ</t>
    </rPh>
    <rPh sb="96" eb="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</si>
</sst>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180992"/>
        <c:axId val="8618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6180992"/>
        <c:axId val="86182912"/>
      </c:lineChart>
      <c:dateAx>
        <c:axId val="86180992"/>
        <c:scaling>
          <c:orientation val="minMax"/>
        </c:scaling>
        <c:delete val="1"/>
        <c:axPos val="b"/>
        <c:numFmt formatCode="ge" sourceLinked="1"/>
        <c:majorTickMark val="none"/>
        <c:minorTickMark val="none"/>
        <c:tickLblPos val="none"/>
        <c:crossAx val="86182912"/>
        <c:crosses val="autoZero"/>
        <c:auto val="1"/>
        <c:lblOffset val="100"/>
        <c:baseTimeUnit val="years"/>
      </c:dateAx>
      <c:valAx>
        <c:axId val="861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3013504"/>
        <c:axId val="930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93013504"/>
        <c:axId val="93015424"/>
      </c:lineChart>
      <c:dateAx>
        <c:axId val="93013504"/>
        <c:scaling>
          <c:orientation val="minMax"/>
        </c:scaling>
        <c:delete val="1"/>
        <c:axPos val="b"/>
        <c:numFmt formatCode="ge" sourceLinked="1"/>
        <c:majorTickMark val="none"/>
        <c:minorTickMark val="none"/>
        <c:tickLblPos val="none"/>
        <c:crossAx val="93015424"/>
        <c:crosses val="autoZero"/>
        <c:auto val="1"/>
        <c:lblOffset val="100"/>
        <c:baseTimeUnit val="years"/>
      </c:dateAx>
      <c:valAx>
        <c:axId val="930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98.62</c:v>
                </c:pt>
                <c:pt idx="1">
                  <c:v>99.03</c:v>
                </c:pt>
                <c:pt idx="2">
                  <c:v>98.44</c:v>
                </c:pt>
                <c:pt idx="3">
                  <c:v>98.97</c:v>
                </c:pt>
                <c:pt idx="4">
                  <c:v>99.58</c:v>
                </c:pt>
              </c:numCache>
            </c:numRef>
          </c:val>
        </c:ser>
        <c:dLbls>
          <c:showLegendKey val="0"/>
          <c:showVal val="0"/>
          <c:showCatName val="0"/>
          <c:showSerName val="0"/>
          <c:showPercent val="0"/>
          <c:showBubbleSize val="0"/>
        </c:dLbls>
        <c:gapWidth val="150"/>
        <c:axId val="93078656"/>
        <c:axId val="930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93078656"/>
        <c:axId val="93080576"/>
      </c:lineChart>
      <c:dateAx>
        <c:axId val="93078656"/>
        <c:scaling>
          <c:orientation val="minMax"/>
        </c:scaling>
        <c:delete val="1"/>
        <c:axPos val="b"/>
        <c:numFmt formatCode="ge" sourceLinked="1"/>
        <c:majorTickMark val="none"/>
        <c:minorTickMark val="none"/>
        <c:tickLblPos val="none"/>
        <c:crossAx val="93080576"/>
        <c:crosses val="autoZero"/>
        <c:auto val="1"/>
        <c:lblOffset val="100"/>
        <c:baseTimeUnit val="years"/>
      </c:dateAx>
      <c:valAx>
        <c:axId val="930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105.11</c:v>
                </c:pt>
                <c:pt idx="1">
                  <c:v>105.57</c:v>
                </c:pt>
                <c:pt idx="2">
                  <c:v>106.01</c:v>
                </c:pt>
                <c:pt idx="3">
                  <c:v>106.07</c:v>
                </c:pt>
                <c:pt idx="4">
                  <c:v>107.97</c:v>
                </c:pt>
              </c:numCache>
            </c:numRef>
          </c:val>
        </c:ser>
        <c:dLbls>
          <c:showLegendKey val="0"/>
          <c:showVal val="0"/>
          <c:showCatName val="0"/>
          <c:showSerName val="0"/>
          <c:showPercent val="0"/>
          <c:showBubbleSize val="0"/>
        </c:dLbls>
        <c:gapWidth val="150"/>
        <c:axId val="86217472"/>
        <c:axId val="8621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17472"/>
        <c:axId val="86219392"/>
      </c:lineChart>
      <c:dateAx>
        <c:axId val="86217472"/>
        <c:scaling>
          <c:orientation val="minMax"/>
        </c:scaling>
        <c:delete val="1"/>
        <c:axPos val="b"/>
        <c:numFmt formatCode="ge" sourceLinked="1"/>
        <c:majorTickMark val="none"/>
        <c:minorTickMark val="none"/>
        <c:tickLblPos val="none"/>
        <c:crossAx val="86219392"/>
        <c:crosses val="autoZero"/>
        <c:auto val="1"/>
        <c:lblOffset val="100"/>
        <c:baseTimeUnit val="years"/>
      </c:dateAx>
      <c:valAx>
        <c:axId val="862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1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509120"/>
        <c:axId val="915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509120"/>
        <c:axId val="91511040"/>
      </c:lineChart>
      <c:dateAx>
        <c:axId val="91509120"/>
        <c:scaling>
          <c:orientation val="minMax"/>
        </c:scaling>
        <c:delete val="1"/>
        <c:axPos val="b"/>
        <c:numFmt formatCode="ge" sourceLinked="1"/>
        <c:majorTickMark val="none"/>
        <c:minorTickMark val="none"/>
        <c:tickLblPos val="none"/>
        <c:crossAx val="91511040"/>
        <c:crosses val="autoZero"/>
        <c:auto val="1"/>
        <c:lblOffset val="100"/>
        <c:baseTimeUnit val="years"/>
      </c:dateAx>
      <c:valAx>
        <c:axId val="915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545600"/>
        <c:axId val="915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545600"/>
        <c:axId val="91547520"/>
      </c:lineChart>
      <c:dateAx>
        <c:axId val="91545600"/>
        <c:scaling>
          <c:orientation val="minMax"/>
        </c:scaling>
        <c:delete val="1"/>
        <c:axPos val="b"/>
        <c:numFmt formatCode="ge" sourceLinked="1"/>
        <c:majorTickMark val="none"/>
        <c:minorTickMark val="none"/>
        <c:tickLblPos val="none"/>
        <c:crossAx val="91547520"/>
        <c:crosses val="autoZero"/>
        <c:auto val="1"/>
        <c:lblOffset val="100"/>
        <c:baseTimeUnit val="years"/>
      </c:dateAx>
      <c:valAx>
        <c:axId val="915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839936"/>
        <c:axId val="928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39936"/>
        <c:axId val="92841856"/>
      </c:lineChart>
      <c:dateAx>
        <c:axId val="92839936"/>
        <c:scaling>
          <c:orientation val="minMax"/>
        </c:scaling>
        <c:delete val="1"/>
        <c:axPos val="b"/>
        <c:numFmt formatCode="ge" sourceLinked="1"/>
        <c:majorTickMark val="none"/>
        <c:minorTickMark val="none"/>
        <c:tickLblPos val="none"/>
        <c:crossAx val="92841856"/>
        <c:crosses val="autoZero"/>
        <c:auto val="1"/>
        <c:lblOffset val="100"/>
        <c:baseTimeUnit val="years"/>
      </c:dateAx>
      <c:valAx>
        <c:axId val="928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855680"/>
        <c:axId val="931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55680"/>
        <c:axId val="93148672"/>
      </c:lineChart>
      <c:dateAx>
        <c:axId val="92855680"/>
        <c:scaling>
          <c:orientation val="minMax"/>
        </c:scaling>
        <c:delete val="1"/>
        <c:axPos val="b"/>
        <c:numFmt formatCode="ge" sourceLinked="1"/>
        <c:majorTickMark val="none"/>
        <c:minorTickMark val="none"/>
        <c:tickLblPos val="none"/>
        <c:crossAx val="93148672"/>
        <c:crosses val="autoZero"/>
        <c:auto val="1"/>
        <c:lblOffset val="100"/>
        <c:baseTimeUnit val="years"/>
      </c:dateAx>
      <c:valAx>
        <c:axId val="931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5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187.1</c:v>
                </c:pt>
                <c:pt idx="1">
                  <c:v>153.15</c:v>
                </c:pt>
                <c:pt idx="2">
                  <c:v>126.34</c:v>
                </c:pt>
                <c:pt idx="3">
                  <c:v>103.09</c:v>
                </c:pt>
                <c:pt idx="4">
                  <c:v>83.71</c:v>
                </c:pt>
              </c:numCache>
            </c:numRef>
          </c:val>
        </c:ser>
        <c:dLbls>
          <c:showLegendKey val="0"/>
          <c:showVal val="0"/>
          <c:showCatName val="0"/>
          <c:showSerName val="0"/>
          <c:showPercent val="0"/>
          <c:showBubbleSize val="0"/>
        </c:dLbls>
        <c:gapWidth val="150"/>
        <c:axId val="93162496"/>
        <c:axId val="931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93162496"/>
        <c:axId val="93189248"/>
      </c:lineChart>
      <c:dateAx>
        <c:axId val="93162496"/>
        <c:scaling>
          <c:orientation val="minMax"/>
        </c:scaling>
        <c:delete val="1"/>
        <c:axPos val="b"/>
        <c:numFmt formatCode="ge" sourceLinked="1"/>
        <c:majorTickMark val="none"/>
        <c:minorTickMark val="none"/>
        <c:tickLblPos val="none"/>
        <c:crossAx val="93189248"/>
        <c:crosses val="autoZero"/>
        <c:auto val="1"/>
        <c:lblOffset val="100"/>
        <c:baseTimeUnit val="years"/>
      </c:dateAx>
      <c:valAx>
        <c:axId val="931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79.91</c:v>
                </c:pt>
                <c:pt idx="1">
                  <c:v>85.58</c:v>
                </c:pt>
                <c:pt idx="2">
                  <c:v>87.64</c:v>
                </c:pt>
                <c:pt idx="3">
                  <c:v>86.46</c:v>
                </c:pt>
                <c:pt idx="4">
                  <c:v>82.04</c:v>
                </c:pt>
              </c:numCache>
            </c:numRef>
          </c:val>
        </c:ser>
        <c:dLbls>
          <c:showLegendKey val="0"/>
          <c:showVal val="0"/>
          <c:showCatName val="0"/>
          <c:showSerName val="0"/>
          <c:showPercent val="0"/>
          <c:showBubbleSize val="0"/>
        </c:dLbls>
        <c:gapWidth val="150"/>
        <c:axId val="92875392"/>
        <c:axId val="928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92875392"/>
        <c:axId val="92889856"/>
      </c:lineChart>
      <c:dateAx>
        <c:axId val="92875392"/>
        <c:scaling>
          <c:orientation val="minMax"/>
        </c:scaling>
        <c:delete val="1"/>
        <c:axPos val="b"/>
        <c:numFmt formatCode="ge" sourceLinked="1"/>
        <c:majorTickMark val="none"/>
        <c:minorTickMark val="none"/>
        <c:tickLblPos val="none"/>
        <c:crossAx val="92889856"/>
        <c:crosses val="autoZero"/>
        <c:auto val="1"/>
        <c:lblOffset val="100"/>
        <c:baseTimeUnit val="years"/>
      </c:dateAx>
      <c:valAx>
        <c:axId val="928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350.6</c:v>
                </c:pt>
                <c:pt idx="1">
                  <c:v>348.9</c:v>
                </c:pt>
                <c:pt idx="2">
                  <c:v>370.14</c:v>
                </c:pt>
                <c:pt idx="3">
                  <c:v>389.52</c:v>
                </c:pt>
                <c:pt idx="4">
                  <c:v>429.37</c:v>
                </c:pt>
              </c:numCache>
            </c:numRef>
          </c:val>
        </c:ser>
        <c:dLbls>
          <c:showLegendKey val="0"/>
          <c:showVal val="0"/>
          <c:showCatName val="0"/>
          <c:showSerName val="0"/>
          <c:showPercent val="0"/>
          <c:showBubbleSize val="0"/>
        </c:dLbls>
        <c:gapWidth val="150"/>
        <c:axId val="92919680"/>
        <c:axId val="929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92919680"/>
        <c:axId val="92995584"/>
      </c:lineChart>
      <c:dateAx>
        <c:axId val="92919680"/>
        <c:scaling>
          <c:orientation val="minMax"/>
        </c:scaling>
        <c:delete val="1"/>
        <c:axPos val="b"/>
        <c:numFmt formatCode="ge" sourceLinked="1"/>
        <c:majorTickMark val="none"/>
        <c:minorTickMark val="none"/>
        <c:tickLblPos val="none"/>
        <c:crossAx val="92995584"/>
        <c:crosses val="autoZero"/>
        <c:auto val="1"/>
        <c:lblOffset val="100"/>
        <c:baseTimeUnit val="years"/>
      </c:dateAx>
      <c:valAx>
        <c:axId val="929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大分県　竹田市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123</v>
      </c>
      <c r="AE8" s="73"/>
      <c r="AF8" s="73"/>
      <c r="AG8" s="73"/>
      <c r="AH8" s="73"/>
      <c r="AI8" s="73"/>
      <c r="AJ8" s="73"/>
      <c r="AK8" s="4"/>
      <c r="AL8" s="67">
        <f>データ!S6</f>
        <v>22812</v>
      </c>
      <c r="AM8" s="67"/>
      <c r="AN8" s="67"/>
      <c r="AO8" s="67"/>
      <c r="AP8" s="67"/>
      <c r="AQ8" s="67"/>
      <c r="AR8" s="67"/>
      <c r="AS8" s="67"/>
      <c r="AT8" s="66">
        <f>データ!T6</f>
        <v>477.53</v>
      </c>
      <c r="AU8" s="66"/>
      <c r="AV8" s="66"/>
      <c r="AW8" s="66"/>
      <c r="AX8" s="66"/>
      <c r="AY8" s="66"/>
      <c r="AZ8" s="66"/>
      <c r="BA8" s="66"/>
      <c r="BB8" s="66">
        <f>データ!U6</f>
        <v>47.77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13.75</v>
      </c>
      <c r="Q10" s="66"/>
      <c r="R10" s="66"/>
      <c r="S10" s="66"/>
      <c r="T10" s="66"/>
      <c r="U10" s="66"/>
      <c r="V10" s="66"/>
      <c r="W10" s="66">
        <f>データ!Q6</f>
        <v>100</v>
      </c>
      <c r="X10" s="66"/>
      <c r="Y10" s="66"/>
      <c r="Z10" s="66"/>
      <c r="AA10" s="66"/>
      <c r="AB10" s="66"/>
      <c r="AC10" s="66"/>
      <c r="AD10" s="67">
        <f>データ!R6</f>
        <v>4006</v>
      </c>
      <c r="AE10" s="67"/>
      <c r="AF10" s="67"/>
      <c r="AG10" s="67"/>
      <c r="AH10" s="67"/>
      <c r="AI10" s="67"/>
      <c r="AJ10" s="67"/>
      <c r="AK10" s="2"/>
      <c r="AL10" s="67">
        <f>データ!V6</f>
        <v>3115</v>
      </c>
      <c r="AM10" s="67"/>
      <c r="AN10" s="67"/>
      <c r="AO10" s="67"/>
      <c r="AP10" s="67"/>
      <c r="AQ10" s="67"/>
      <c r="AR10" s="67"/>
      <c r="AS10" s="67"/>
      <c r="AT10" s="66">
        <f>データ!W6</f>
        <v>0.35</v>
      </c>
      <c r="AU10" s="66"/>
      <c r="AV10" s="66"/>
      <c r="AW10" s="66"/>
      <c r="AX10" s="66"/>
      <c r="AY10" s="66"/>
      <c r="AZ10" s="66"/>
      <c r="BA10" s="66"/>
      <c r="BB10" s="66">
        <f>データ!X6</f>
        <v>8900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442089</v>
      </c>
      <c r="D6" s="33">
        <f t="shared" si="3"/>
        <v>47</v>
      </c>
      <c r="E6" s="33">
        <f t="shared" si="3"/>
        <v>18</v>
      </c>
      <c r="F6" s="33">
        <f t="shared" si="3"/>
        <v>0</v>
      </c>
      <c r="G6" s="33">
        <f t="shared" si="3"/>
        <v>0</v>
      </c>
      <c r="H6" s="33" t="str">
        <f t="shared" si="3"/>
        <v>大分県　竹田市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13.75</v>
      </c>
      <c r="Q6" s="34">
        <f t="shared" si="3"/>
        <v>100</v>
      </c>
      <c r="R6" s="34">
        <f t="shared" si="3"/>
        <v>4006</v>
      </c>
      <c r="S6" s="34">
        <f t="shared" si="3"/>
        <v>22812</v>
      </c>
      <c r="T6" s="34">
        <f t="shared" si="3"/>
        <v>477.53</v>
      </c>
      <c r="U6" s="34">
        <f t="shared" si="3"/>
        <v>47.77</v>
      </c>
      <c r="V6" s="34">
        <f t="shared" si="3"/>
        <v>3115</v>
      </c>
      <c r="W6" s="34">
        <f t="shared" si="3"/>
        <v>0.35</v>
      </c>
      <c r="X6" s="34">
        <f t="shared" si="3"/>
        <v>8900</v>
      </c>
      <c r="Y6" s="35">
        <f>IF(Y7="",NA(),Y7)</f>
        <v>105.11</v>
      </c>
      <c r="Z6" s="35">
        <f t="shared" ref="Z6:AH6" si="4">IF(Z7="",NA(),Z7)</f>
        <v>105.57</v>
      </c>
      <c r="AA6" s="35">
        <f t="shared" si="4"/>
        <v>106.01</v>
      </c>
      <c r="AB6" s="35">
        <f t="shared" si="4"/>
        <v>106.07</v>
      </c>
      <c r="AC6" s="35">
        <f t="shared" si="4"/>
        <v>107.97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187.1</v>
      </c>
      <c r="BG6" s="35">
        <f t="shared" ref="BG6:BO6" si="7">IF(BG7="",NA(),BG7)</f>
        <v>153.15</v>
      </c>
      <c r="BH6" s="35">
        <f t="shared" si="7"/>
        <v>126.34</v>
      </c>
      <c r="BI6" s="35">
        <f t="shared" si="7"/>
        <v>103.09</v>
      </c>
      <c r="BJ6" s="35">
        <f t="shared" si="7"/>
        <v>83.71</v>
      </c>
      <c r="BK6" s="35">
        <f t="shared" si="7"/>
        <v>430.64</v>
      </c>
      <c r="BL6" s="35">
        <f t="shared" si="7"/>
        <v>446.63</v>
      </c>
      <c r="BM6" s="35">
        <f t="shared" si="7"/>
        <v>416.91</v>
      </c>
      <c r="BN6" s="35">
        <f t="shared" si="7"/>
        <v>392.19</v>
      </c>
      <c r="BO6" s="35">
        <f t="shared" si="7"/>
        <v>413.5</v>
      </c>
      <c r="BP6" s="34" t="str">
        <f>IF(BP7="","",IF(BP7="-","【-】","【"&amp;SUBSTITUTE(TEXT(BP7,"#,##0.00"),"-","△")&amp;"】"))</f>
        <v>【346.13】</v>
      </c>
      <c r="BQ6" s="35">
        <f>IF(BQ7="",NA(),BQ7)</f>
        <v>79.91</v>
      </c>
      <c r="BR6" s="35">
        <f t="shared" ref="BR6:BZ6" si="8">IF(BR7="",NA(),BR7)</f>
        <v>85.58</v>
      </c>
      <c r="BS6" s="35">
        <f t="shared" si="8"/>
        <v>87.64</v>
      </c>
      <c r="BT6" s="35">
        <f t="shared" si="8"/>
        <v>86.46</v>
      </c>
      <c r="BU6" s="35">
        <f t="shared" si="8"/>
        <v>82.04</v>
      </c>
      <c r="BV6" s="35">
        <f t="shared" si="8"/>
        <v>58.78</v>
      </c>
      <c r="BW6" s="35">
        <f t="shared" si="8"/>
        <v>58.53</v>
      </c>
      <c r="BX6" s="35">
        <f t="shared" si="8"/>
        <v>57.93</v>
      </c>
      <c r="BY6" s="35">
        <f t="shared" si="8"/>
        <v>57.03</v>
      </c>
      <c r="BZ6" s="35">
        <f t="shared" si="8"/>
        <v>55.84</v>
      </c>
      <c r="CA6" s="34" t="str">
        <f>IF(CA7="","",IF(CA7="-","【-】","【"&amp;SUBSTITUTE(TEXT(CA7,"#,##0.00"),"-","△")&amp;"】"))</f>
        <v>【59.83】</v>
      </c>
      <c r="CB6" s="35">
        <f>IF(CB7="",NA(),CB7)</f>
        <v>350.6</v>
      </c>
      <c r="CC6" s="35">
        <f t="shared" ref="CC6:CK6" si="9">IF(CC7="",NA(),CC7)</f>
        <v>348.9</v>
      </c>
      <c r="CD6" s="35">
        <f t="shared" si="9"/>
        <v>370.14</v>
      </c>
      <c r="CE6" s="35">
        <f t="shared" si="9"/>
        <v>389.52</v>
      </c>
      <c r="CF6" s="35">
        <f t="shared" si="9"/>
        <v>429.37</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100</v>
      </c>
      <c r="CN6" s="35">
        <f t="shared" ref="CN6:CV6" si="10">IF(CN7="",NA(),CN7)</f>
        <v>100</v>
      </c>
      <c r="CO6" s="35">
        <f t="shared" si="10"/>
        <v>100</v>
      </c>
      <c r="CP6" s="35">
        <f t="shared" si="10"/>
        <v>100</v>
      </c>
      <c r="CQ6" s="35">
        <f t="shared" si="10"/>
        <v>100</v>
      </c>
      <c r="CR6" s="35">
        <f t="shared" si="10"/>
        <v>61.93</v>
      </c>
      <c r="CS6" s="35">
        <f t="shared" si="10"/>
        <v>58.06</v>
      </c>
      <c r="CT6" s="35">
        <f t="shared" si="10"/>
        <v>59.08</v>
      </c>
      <c r="CU6" s="35">
        <f t="shared" si="10"/>
        <v>58.25</v>
      </c>
      <c r="CV6" s="35">
        <f t="shared" si="10"/>
        <v>61.55</v>
      </c>
      <c r="CW6" s="34" t="str">
        <f>IF(CW7="","",IF(CW7="-","【-】","【"&amp;SUBSTITUTE(TEXT(CW7,"#,##0.00"),"-","△")&amp;"】"))</f>
        <v>【61.71】</v>
      </c>
      <c r="CX6" s="35">
        <f>IF(CX7="",NA(),CX7)</f>
        <v>98.62</v>
      </c>
      <c r="CY6" s="35">
        <f t="shared" ref="CY6:DG6" si="11">IF(CY7="",NA(),CY7)</f>
        <v>99.03</v>
      </c>
      <c r="CZ6" s="35">
        <f t="shared" si="11"/>
        <v>98.44</v>
      </c>
      <c r="DA6" s="35">
        <f t="shared" si="11"/>
        <v>98.97</v>
      </c>
      <c r="DB6" s="35">
        <f t="shared" si="11"/>
        <v>99.58</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442089</v>
      </c>
      <c r="D7" s="37">
        <v>47</v>
      </c>
      <c r="E7" s="37">
        <v>18</v>
      </c>
      <c r="F7" s="37">
        <v>0</v>
      </c>
      <c r="G7" s="37">
        <v>0</v>
      </c>
      <c r="H7" s="37" t="s">
        <v>110</v>
      </c>
      <c r="I7" s="37" t="s">
        <v>111</v>
      </c>
      <c r="J7" s="37" t="s">
        <v>112</v>
      </c>
      <c r="K7" s="37" t="s">
        <v>113</v>
      </c>
      <c r="L7" s="37" t="s">
        <v>114</v>
      </c>
      <c r="M7" s="37"/>
      <c r="N7" s="38" t="s">
        <v>115</v>
      </c>
      <c r="O7" s="38" t="s">
        <v>116</v>
      </c>
      <c r="P7" s="38">
        <v>13.75</v>
      </c>
      <c r="Q7" s="38">
        <v>100</v>
      </c>
      <c r="R7" s="38">
        <v>4006</v>
      </c>
      <c r="S7" s="38">
        <v>22812</v>
      </c>
      <c r="T7" s="38">
        <v>477.53</v>
      </c>
      <c r="U7" s="38">
        <v>47.77</v>
      </c>
      <c r="V7" s="38">
        <v>3115</v>
      </c>
      <c r="W7" s="38">
        <v>0.35</v>
      </c>
      <c r="X7" s="38">
        <v>8900</v>
      </c>
      <c r="Y7" s="38">
        <v>105.11</v>
      </c>
      <c r="Z7" s="38">
        <v>105.57</v>
      </c>
      <c r="AA7" s="38">
        <v>106.01</v>
      </c>
      <c r="AB7" s="38">
        <v>106.07</v>
      </c>
      <c r="AC7" s="38">
        <v>107.97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187.1</v>
      </c>
      <c r="BG7" s="38">
        <v>153.15</v>
      </c>
      <c r="BH7" s="38">
        <v>126.34</v>
      </c>
      <c r="BI7" s="38">
        <v>103.09</v>
      </c>
      <c r="BJ7" s="38">
        <v>83.71</v>
      </c>
      <c r="BK7" s="38">
        <v>430.64</v>
      </c>
      <c r="BL7" s="38">
        <v>446.63</v>
      </c>
      <c r="BM7" s="38">
        <v>416.91</v>
      </c>
      <c r="BN7" s="38">
        <v>392.19</v>
      </c>
      <c r="BO7" s="38">
        <v>413.5</v>
      </c>
      <c r="BP7" s="38">
        <v>346.13</v>
      </c>
      <c r="BQ7" s="38">
        <v>79.91</v>
      </c>
      <c r="BR7" s="38">
        <v>85.58</v>
      </c>
      <c r="BS7" s="38">
        <v>87.64</v>
      </c>
      <c r="BT7" s="38">
        <v>86.46</v>
      </c>
      <c r="BU7" s="38">
        <v>82.04</v>
      </c>
      <c r="BV7" s="38">
        <v>58.78</v>
      </c>
      <c r="BW7" s="38">
        <v>58.53</v>
      </c>
      <c r="BX7" s="38">
        <v>57.93</v>
      </c>
      <c r="BY7" s="38">
        <v>57.03</v>
      </c>
      <c r="BZ7" s="38">
        <v>55.84</v>
      </c>
      <c r="CA7" s="38">
        <v>59.83</v>
      </c>
      <c r="CB7" s="38">
        <v>350.6</v>
      </c>
      <c r="CC7" s="38">
        <v>348.9</v>
      </c>
      <c r="CD7" s="38">
        <v>370.14</v>
      </c>
      <c r="CE7" s="38">
        <v>389.52</v>
      </c>
      <c r="CF7" s="38">
        <v>429.37</v>
      </c>
      <c r="CG7" s="38">
        <v>257.02999999999997</v>
      </c>
      <c r="CH7" s="38">
        <v>266.57</v>
      </c>
      <c r="CI7" s="38">
        <v>276.93</v>
      </c>
      <c r="CJ7" s="38">
        <v>283.73</v>
      </c>
      <c r="CK7" s="38">
        <v>287.57</v>
      </c>
      <c r="CL7" s="38">
        <v>268.69</v>
      </c>
      <c r="CM7" s="38">
        <v>100</v>
      </c>
      <c r="CN7" s="38">
        <v>100</v>
      </c>
      <c r="CO7" s="38">
        <v>100</v>
      </c>
      <c r="CP7" s="38">
        <v>100</v>
      </c>
      <c r="CQ7" s="38">
        <v>100</v>
      </c>
      <c r="CR7" s="38">
        <v>61.93</v>
      </c>
      <c r="CS7" s="38">
        <v>58.06</v>
      </c>
      <c r="CT7" s="38">
        <v>59.08</v>
      </c>
      <c r="CU7" s="38">
        <v>58.25</v>
      </c>
      <c r="CV7" s="38">
        <v>61.55</v>
      </c>
      <c r="CW7" s="38">
        <v>61.71</v>
      </c>
      <c r="CX7" s="38">
        <v>98.62</v>
      </c>
      <c r="CY7" s="38">
        <v>99.03</v>
      </c>
      <c r="CZ7" s="38">
        <v>98.44</v>
      </c>
      <c r="DA7" s="38">
        <v>98.97</v>
      </c>
      <c r="DB7" s="38">
        <v>99.58</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2017-12-25T02:42:15Z</dcterms:created>
  <dcterms:modified xsi:type="dcterms:W3CDTF">2018-03-13T05:09:19Z</dcterms:modified>
</cp:coreProperties>
</file>