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AL8" i="4" s="1"/>
  <c r="Q6" i="5"/>
  <c r="P6" i="5"/>
  <c r="P10" i="4" s="1"/>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B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<sst xmlns="http://schemas.openxmlformats.org/spreadsheetml/2006/main" count="237" uniqueCount="123">
  <si>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</si>
  <si>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</si>
  <si>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</si>
  <si>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</si>
  <si>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</si>
  <si>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</si>
  <si>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</si>
  <si>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</si>
  <si>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</si>
  <si>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</si>
  <si>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</si>
  <si>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</si>
  <si>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</si>
  <si>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</si>
  <si>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</si>
  <si>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</si>
  <si>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</si>
  <si>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</si>
  <si>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</si>
  <si>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</si>
  <si>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</si>
  <si>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</si>
  <si>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</si>
  <si>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</si>
  <si>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</si>
  <si>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</si>
  <si>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</si>
  <si>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</si>
  <si>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</si>
  <si>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</si>
  <si>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</si>
  <si>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</si>
  <si>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</si>
  <si>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</si>
  <si>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</si>
  <si>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</si>
  <si>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</si>
  <si>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</si>
  <si>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</si>
  <si>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</si>
  <si>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</si>
  <si>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</si>
  <si>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</si>
  <si>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</si>
  <si>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</si>
  <si>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</si>
  <si>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</si>
  <si>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</si>
  <si>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</si>
  <si>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</si>
  <si>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</si>
  <si>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</si>
  <si>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</si>
  <si>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</si>
  <si>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</si>
  <si>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</si>
  <si>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</si>
  <si>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</si>
  <si>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</si>
  <si>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</si>
  <si>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</si>
  <si>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</si>
  <si>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</si>
  <si>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</si>
  <si>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</si>
  <si>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</si>
  <si>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</si>
  <si>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</si>
  <si>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</si>
  <si>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</si>
  <si>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</si>
  <si>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</si>
  <si>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</si>
  <si>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</si>
  <si>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</si>
  <si>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</si>
  <si>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</si>
  <si>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</si>
  <si>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</si>
  <si>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</si>
  <si>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</si>
  <si>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</si>
  <si>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</si>
  <si>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</si>
  <si>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</si>
  <si>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</si>
  <si>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</si>
  <si>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</si>
  <si>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</si>
  <si>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</si>
  <si>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</si>
  <si>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</si>
  <si>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</si>
  <si>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</si>
  <si>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</si>
  <si>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</si>
  <si>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</si>
  <si>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</si>
  <si>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</si>
  <si>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</si>
  <si>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</si>
  <si>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</si>
  <si>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</si>
  <si>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</si>
  <si>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</si>
  <si>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</si>
  <si>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</si>
  <si>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竹田市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</si>
  <si>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</si>
  <si>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</si>
  <si>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</si>
  <si>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</si>
  <si>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</si>
  <si>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</si>
  <si>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</si>
  <si>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</si>
  <si>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</si>
  <si>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</si>
  <si>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</si>
  <si>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</si>
  <si>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③『管路更新率』：類団平均値と比較して低い水準で推移しています。これは、財政的な面で管路更新が滞っているためです。今後、上水道との統合に伴い、有収率の向上も考慮し、計画的な更新を図る必要があります。</t>
    <rPh sb="19" eb="20">
      <t>ヒク</t>
    </rPh>
    <rPh sb="21" eb="23">
      <t>スイジュン</t>
    </rPh>
    <rPh sb="36" eb="38">
      <t>ザイセイ</t>
    </rPh>
    <rPh sb="38" eb="39">
      <t>テキ</t>
    </rPh>
    <rPh sb="40" eb="41">
      <t>メン</t>
    </rPh>
    <rPh sb="42" eb="44">
      <t>カンロ</t>
    </rPh>
    <rPh sb="44" eb="46">
      <t>コウシン</t>
    </rPh>
    <rPh sb="47" eb="48">
      <t>トドコオ</t>
    </rPh>
    <rPh sb="57" eb="59">
      <t>コンゴ</t>
    </rPh>
    <rPh sb="60" eb="63">
      <t>ジョウスイドウ</t>
    </rPh>
    <rPh sb="65" eb="67">
      <t>トウゴウ</t>
    </rPh>
    <rPh sb="68" eb="69">
      <t>トモナ</t>
    </rPh>
    <rPh sb="71" eb="73">
      <t>ユウシュウ</t>
    </rPh>
    <rPh sb="73" eb="74">
      <t>リツ</t>
    </rPh>
    <rPh sb="75" eb="77">
      <t>コウジョウ</t>
    </rPh>
    <rPh sb="78" eb="80">
      <t>コウリョ</t>
    </rPh>
    <phoneticPr fontId="4"/>
  </si>
  <si>
    <t>本事業の経営は、給水収益に加え一般会計からの繰入金なしではできない状況です。今後、上水道との統合を計画しており、策定した簡易水道事業の統合を加味した水道事業経営戦略に沿って、経営基盤の強化を図っていきます。</t>
    <rPh sb="0" eb="1">
      <t>ホン</t>
    </rPh>
    <rPh sb="1" eb="3">
      <t>ジギョウ</t>
    </rPh>
    <rPh sb="4" eb="6">
      <t>ケイエイ</t>
    </rPh>
    <rPh sb="8" eb="10">
      <t>キュウスイ</t>
    </rPh>
    <rPh sb="10" eb="12">
      <t>シュウエキ</t>
    </rPh>
    <rPh sb="13" eb="14">
      <t>クワ</t>
    </rPh>
    <rPh sb="15" eb="17">
      <t>イッパン</t>
    </rPh>
    <rPh sb="17" eb="19">
      <t>カイケイ</t>
    </rPh>
    <rPh sb="22" eb="24">
      <t>クリイ</t>
    </rPh>
    <rPh sb="24" eb="25">
      <t>キン</t>
    </rPh>
    <rPh sb="28" eb="29">
      <t>サダカズ</t>
    </rPh>
    <rPh sb="33" eb="35">
      <t>ジョウキョウ</t>
    </rPh>
    <rPh sb="38" eb="40">
      <t>コンゴ</t>
    </rPh>
    <rPh sb="41" eb="44">
      <t>ジョウスイドウ</t>
    </rPh>
    <rPh sb="46" eb="48">
      <t>トウゴウ</t>
    </rPh>
    <rPh sb="49" eb="51">
      <t>ケイカク</t>
    </rPh>
    <rPh sb="56" eb="58">
      <t>サクテイ</t>
    </rPh>
    <rPh sb="74" eb="75">
      <t>スイ</t>
    </rPh>
    <phoneticPr fontId="4"/>
  </si>
  <si>
    <t>①『経常収支比率』：給水収益は横ばいですが、経常収支比率は、一般会計からの繰入金により、増減しています。今後、基準外の繰入が不要となるように経費等の削減に努めていく必要があります。
④『企業債残高対給水収益比率』：近年減少傾向にあり、類団平均値と比較して低い比率となっていますが、今後、施設整備や老朽化した施設の更新等による企業債の増加が見込まれます。
⑤『料金回収率』：平成26年度を除いては類団平均値と同水準で推移しています。今後、上水道との統合を踏まえ、上水道との料金格差をなくすため、段階的な料金改定を行う予定です。
⑥『給水原価』：類団平均値と比較して若干低い水準で推移しています。今後も経費の抑制に努めていきます。
⑦『施設利用率』：平成28年度では類団平均値と同水準ですが、給水人口の減少により、施設の遊休化が懸念されるため、上水道との統合を踏まえ、施設の統廃合を図っていく必要があります。
⑧『有収率』：類団平均値と比較して低くなっています。配水管の漏水が原因と考えられるため、修繕工事などによる漏水対策が急務となっています。</t>
    <rPh sb="10" eb="12">
      <t>キュウスイ</t>
    </rPh>
    <rPh sb="12" eb="14">
      <t>シュウエキ</t>
    </rPh>
    <rPh sb="15" eb="16">
      <t>ヨコ</t>
    </rPh>
    <rPh sb="22" eb="24">
      <t>ケイジョウ</t>
    </rPh>
    <rPh sb="24" eb="26">
      <t>シュウシ</t>
    </rPh>
    <rPh sb="26" eb="28">
      <t>ヒリツ</t>
    </rPh>
    <rPh sb="30" eb="32">
      <t>イッパン</t>
    </rPh>
    <rPh sb="32" eb="34">
      <t>カイケイ</t>
    </rPh>
    <rPh sb="37" eb="39">
      <t>クリイ</t>
    </rPh>
    <rPh sb="39" eb="40">
      <t>キン</t>
    </rPh>
    <rPh sb="55" eb="57">
      <t>キジュン</t>
    </rPh>
    <rPh sb="57" eb="58">
      <t>ガイ</t>
    </rPh>
    <rPh sb="59" eb="61">
      <t>クリイ</t>
    </rPh>
    <rPh sb="62" eb="64">
      <t>フヨウ</t>
    </rPh>
    <rPh sb="77" eb="78">
      <t>ツト</t>
    </rPh>
    <rPh sb="107" eb="109">
      <t>キンネン</t>
    </rPh>
    <rPh sb="109" eb="111">
      <t>ゲンショウ</t>
    </rPh>
    <rPh sb="111" eb="113">
      <t>ケイコウ</t>
    </rPh>
    <rPh sb="186" eb="188">
      <t>ヘイセイ</t>
    </rPh>
    <rPh sb="190" eb="191">
      <t>ネン</t>
    </rPh>
    <rPh sb="191" eb="192">
      <t>ド</t>
    </rPh>
    <rPh sb="193" eb="194">
      <t>ノゾ</t>
    </rPh>
    <rPh sb="197" eb="198">
      <t>ルイ</t>
    </rPh>
    <rPh sb="198" eb="199">
      <t>ダン</t>
    </rPh>
    <rPh sb="199" eb="201">
      <t>ヘイキン</t>
    </rPh>
    <rPh sb="201" eb="202">
      <t>チ</t>
    </rPh>
    <rPh sb="203" eb="206">
      <t>ドウスイジュン</t>
    </rPh>
    <rPh sb="207" eb="209">
      <t>スイイ</t>
    </rPh>
    <rPh sb="218" eb="221">
      <t>ジョウスイドウ</t>
    </rPh>
    <rPh sb="223" eb="225">
      <t>トウゴウ</t>
    </rPh>
    <rPh sb="226" eb="227">
      <t>フ</t>
    </rPh>
    <rPh sb="230" eb="233">
      <t>ジョウスイドウ</t>
    </rPh>
    <rPh sb="235" eb="237">
      <t>リョウキン</t>
    </rPh>
    <rPh sb="237" eb="239">
      <t>カクサ</t>
    </rPh>
    <rPh sb="246" eb="249">
      <t>ダンカイテキ</t>
    </rPh>
    <rPh sb="255" eb="256">
      <t>オコナ</t>
    </rPh>
    <rPh sb="257" eb="259">
      <t>ヨテイ</t>
    </rPh>
    <rPh sb="281" eb="283">
      <t>ジャッカン</t>
    </rPh>
    <rPh sb="285" eb="287">
      <t>スイジュン</t>
    </rPh>
    <rPh sb="288" eb="290">
      <t>スイイ</t>
    </rPh>
    <rPh sb="299" eb="301">
      <t>ケイヒ</t>
    </rPh>
    <rPh sb="302" eb="304">
      <t>ヨクセイ</t>
    </rPh>
    <rPh sb="305" eb="306">
      <t>ツト</t>
    </rPh>
    <rPh sb="323" eb="325">
      <t>ヘイセイ</t>
    </rPh>
    <rPh sb="327" eb="328">
      <t>ネン</t>
    </rPh>
    <rPh sb="328" eb="329">
      <t>ド</t>
    </rPh>
    <rPh sb="337" eb="338">
      <t>ドウ</t>
    </rPh>
    <rPh sb="344" eb="346">
      <t>キュウスイ</t>
    </rPh>
    <rPh sb="346" eb="348">
      <t>ジンコウ</t>
    </rPh>
    <rPh sb="349" eb="351">
      <t>ゲンショウ</t>
    </rPh>
    <rPh sb="355" eb="357">
      <t>シセツ</t>
    </rPh>
    <rPh sb="358" eb="361">
      <t>ユウキュウカ</t>
    </rPh>
    <rPh sb="362" eb="364">
      <t>ケネン</t>
    </rPh>
    <rPh sb="370" eb="373">
      <t>ジョウスイドウ</t>
    </rPh>
    <rPh sb="375" eb="377">
      <t>トウゴウ</t>
    </rPh>
    <rPh sb="378" eb="379">
      <t>フ</t>
    </rPh>
    <rPh sb="382" eb="384">
      <t>シセツ</t>
    </rPh>
    <rPh sb="385" eb="388">
      <t>トウハイゴウ</t>
    </rPh>
    <rPh sb="389" eb="390">
      <t>ハカ</t>
    </rPh>
    <rPh sb="394" eb="396">
      <t>ヒツヨウ</t>
    </rPh>
    <rPh sb="447" eb="449">
      <t>シュウゼン</t>
    </rPh>
    <rPh sb="449" eb="451">
      <t>コウジ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</si>
</sst>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0.38</c:v>
                </c:pt>
                <c:pt idx="1">
                  <c:v>0.26</c:v>
                </c:pt>
                <c:pt idx="2">
                  <c:v>0.43</c:v>
                </c:pt>
                <c:pt idx="3">
                  <c:v>0.22</c:v>
                </c:pt>
                <c:pt idx="4">
                  <c:v>0.17</c:v>
                </c:pt>
              </c:numCache>
            </c:numRef>
          </c:val>
        </c:ser>
        <c:dLbls>
          <c:showLegendKey val="0"/>
          <c:showVal val="0"/>
          <c:showCatName val="0"/>
          <c:showSerName val="0"/>
          <c:showPercent val="0"/>
          <c:showBubbleSize val="0"/>
        </c:dLbls>
        <c:gapWidth val="150"/>
        <c:axId val="85984384"/>
        <c:axId val="859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85984384"/>
        <c:axId val="85986304"/>
      </c:lineChart>
      <c:dateAx>
        <c:axId val="85984384"/>
        <c:scaling>
          <c:orientation val="minMax"/>
        </c:scaling>
        <c:delete val="1"/>
        <c:axPos val="b"/>
        <c:numFmt formatCode="ge" sourceLinked="1"/>
        <c:majorTickMark val="none"/>
        <c:minorTickMark val="none"/>
        <c:tickLblPos val="none"/>
        <c:crossAx val="85986304"/>
        <c:crosses val="autoZero"/>
        <c:auto val="1"/>
        <c:lblOffset val="100"/>
        <c:baseTimeUnit val="years"/>
      </c:dateAx>
      <c:valAx>
        <c:axId val="859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58.38</c:v>
                </c:pt>
                <c:pt idx="1">
                  <c:v>58.28</c:v>
                </c:pt>
                <c:pt idx="2">
                  <c:v>56.58</c:v>
                </c:pt>
                <c:pt idx="3">
                  <c:v>56.13</c:v>
                </c:pt>
                <c:pt idx="4">
                  <c:v>56.62</c:v>
                </c:pt>
              </c:numCache>
            </c:numRef>
          </c:val>
        </c:ser>
        <c:dLbls>
          <c:showLegendKey val="0"/>
          <c:showVal val="0"/>
          <c:showCatName val="0"/>
          <c:showSerName val="0"/>
          <c:showPercent val="0"/>
          <c:showBubbleSize val="0"/>
        </c:dLbls>
        <c:gapWidth val="150"/>
        <c:axId val="88610304"/>
        <c:axId val="886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88610304"/>
        <c:axId val="88612224"/>
      </c:lineChart>
      <c:dateAx>
        <c:axId val="88610304"/>
        <c:scaling>
          <c:orientation val="minMax"/>
        </c:scaling>
        <c:delete val="1"/>
        <c:axPos val="b"/>
        <c:numFmt formatCode="ge" sourceLinked="1"/>
        <c:majorTickMark val="none"/>
        <c:minorTickMark val="none"/>
        <c:tickLblPos val="none"/>
        <c:crossAx val="88612224"/>
        <c:crosses val="autoZero"/>
        <c:auto val="1"/>
        <c:lblOffset val="100"/>
        <c:baseTimeUnit val="years"/>
      </c:dateAx>
      <c:valAx>
        <c:axId val="886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69</c:v>
                </c:pt>
                <c:pt idx="1">
                  <c:v>69</c:v>
                </c:pt>
                <c:pt idx="2">
                  <c:v>69</c:v>
                </c:pt>
                <c:pt idx="3">
                  <c:v>69</c:v>
                </c:pt>
                <c:pt idx="4">
                  <c:v>69</c:v>
                </c:pt>
              </c:numCache>
            </c:numRef>
          </c:val>
        </c:ser>
        <c:dLbls>
          <c:showLegendKey val="0"/>
          <c:showVal val="0"/>
          <c:showCatName val="0"/>
          <c:showSerName val="0"/>
          <c:showPercent val="0"/>
          <c:showBubbleSize val="0"/>
        </c:dLbls>
        <c:gapWidth val="150"/>
        <c:axId val="88683648"/>
        <c:axId val="8868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88683648"/>
        <c:axId val="88685568"/>
      </c:lineChart>
      <c:dateAx>
        <c:axId val="88683648"/>
        <c:scaling>
          <c:orientation val="minMax"/>
        </c:scaling>
        <c:delete val="1"/>
        <c:axPos val="b"/>
        <c:numFmt formatCode="ge" sourceLinked="1"/>
        <c:majorTickMark val="none"/>
        <c:minorTickMark val="none"/>
        <c:tickLblPos val="none"/>
        <c:crossAx val="88685568"/>
        <c:crosses val="autoZero"/>
        <c:auto val="1"/>
        <c:lblOffset val="100"/>
        <c:baseTimeUnit val="years"/>
      </c:dateAx>
      <c:valAx>
        <c:axId val="8868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80.55</c:v>
                </c:pt>
                <c:pt idx="1">
                  <c:v>80.489999999999995</c:v>
                </c:pt>
                <c:pt idx="2">
                  <c:v>80.430000000000007</c:v>
                </c:pt>
                <c:pt idx="3">
                  <c:v>74.48</c:v>
                </c:pt>
                <c:pt idx="4">
                  <c:v>77.05</c:v>
                </c:pt>
              </c:numCache>
            </c:numRef>
          </c:val>
        </c:ser>
        <c:dLbls>
          <c:showLegendKey val="0"/>
          <c:showVal val="0"/>
          <c:showCatName val="0"/>
          <c:showSerName val="0"/>
          <c:showPercent val="0"/>
          <c:showBubbleSize val="0"/>
        </c:dLbls>
        <c:gapWidth val="150"/>
        <c:axId val="86029056"/>
        <c:axId val="860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86029056"/>
        <c:axId val="86030976"/>
      </c:lineChart>
      <c:dateAx>
        <c:axId val="86029056"/>
        <c:scaling>
          <c:orientation val="minMax"/>
        </c:scaling>
        <c:delete val="1"/>
        <c:axPos val="b"/>
        <c:numFmt formatCode="ge" sourceLinked="1"/>
        <c:majorTickMark val="none"/>
        <c:minorTickMark val="none"/>
        <c:tickLblPos val="none"/>
        <c:crossAx val="86030976"/>
        <c:crosses val="autoZero"/>
        <c:auto val="1"/>
        <c:lblOffset val="100"/>
        <c:baseTimeUnit val="years"/>
      </c:dateAx>
      <c:valAx>
        <c:axId val="860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69632"/>
        <c:axId val="860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69632"/>
        <c:axId val="86071552"/>
      </c:lineChart>
      <c:dateAx>
        <c:axId val="86069632"/>
        <c:scaling>
          <c:orientation val="minMax"/>
        </c:scaling>
        <c:delete val="1"/>
        <c:axPos val="b"/>
        <c:numFmt formatCode="ge" sourceLinked="1"/>
        <c:majorTickMark val="none"/>
        <c:minorTickMark val="none"/>
        <c:tickLblPos val="none"/>
        <c:crossAx val="86071552"/>
        <c:crosses val="autoZero"/>
        <c:auto val="1"/>
        <c:lblOffset val="100"/>
        <c:baseTimeUnit val="years"/>
      </c:dateAx>
      <c:valAx>
        <c:axId val="860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08064"/>
        <c:axId val="884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08064"/>
        <c:axId val="88409984"/>
      </c:lineChart>
      <c:dateAx>
        <c:axId val="88408064"/>
        <c:scaling>
          <c:orientation val="minMax"/>
        </c:scaling>
        <c:delete val="1"/>
        <c:axPos val="b"/>
        <c:numFmt formatCode="ge" sourceLinked="1"/>
        <c:majorTickMark val="none"/>
        <c:minorTickMark val="none"/>
        <c:tickLblPos val="none"/>
        <c:crossAx val="88409984"/>
        <c:crosses val="autoZero"/>
        <c:auto val="1"/>
        <c:lblOffset val="100"/>
        <c:baseTimeUnit val="years"/>
      </c:dateAx>
      <c:valAx>
        <c:axId val="884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46464"/>
        <c:axId val="884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46464"/>
        <c:axId val="88448384"/>
      </c:lineChart>
      <c:dateAx>
        <c:axId val="88446464"/>
        <c:scaling>
          <c:orientation val="minMax"/>
        </c:scaling>
        <c:delete val="1"/>
        <c:axPos val="b"/>
        <c:numFmt formatCode="ge" sourceLinked="1"/>
        <c:majorTickMark val="none"/>
        <c:minorTickMark val="none"/>
        <c:tickLblPos val="none"/>
        <c:crossAx val="88448384"/>
        <c:crosses val="autoZero"/>
        <c:auto val="1"/>
        <c:lblOffset val="100"/>
        <c:baseTimeUnit val="years"/>
      </c:dateAx>
      <c:valAx>
        <c:axId val="884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49568"/>
        <c:axId val="887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49568"/>
        <c:axId val="88751488"/>
      </c:lineChart>
      <c:dateAx>
        <c:axId val="88749568"/>
        <c:scaling>
          <c:orientation val="minMax"/>
        </c:scaling>
        <c:delete val="1"/>
        <c:axPos val="b"/>
        <c:numFmt formatCode="ge" sourceLinked="1"/>
        <c:majorTickMark val="none"/>
        <c:minorTickMark val="none"/>
        <c:tickLblPos val="none"/>
        <c:crossAx val="88751488"/>
        <c:crosses val="autoZero"/>
        <c:auto val="1"/>
        <c:lblOffset val="100"/>
        <c:baseTimeUnit val="years"/>
      </c:dateAx>
      <c:valAx>
        <c:axId val="887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1042.23</c:v>
                </c:pt>
                <c:pt idx="1">
                  <c:v>986.98</c:v>
                </c:pt>
                <c:pt idx="2">
                  <c:v>938.84</c:v>
                </c:pt>
                <c:pt idx="3">
                  <c:v>864.09</c:v>
                </c:pt>
                <c:pt idx="4">
                  <c:v>786.69</c:v>
                </c:pt>
              </c:numCache>
            </c:numRef>
          </c:val>
        </c:ser>
        <c:dLbls>
          <c:showLegendKey val="0"/>
          <c:showVal val="0"/>
          <c:showCatName val="0"/>
          <c:showSerName val="0"/>
          <c:showPercent val="0"/>
          <c:showBubbleSize val="0"/>
        </c:dLbls>
        <c:gapWidth val="150"/>
        <c:axId val="88790144"/>
        <c:axId val="887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88790144"/>
        <c:axId val="88792064"/>
      </c:lineChart>
      <c:dateAx>
        <c:axId val="88790144"/>
        <c:scaling>
          <c:orientation val="minMax"/>
        </c:scaling>
        <c:delete val="1"/>
        <c:axPos val="b"/>
        <c:numFmt formatCode="ge" sourceLinked="1"/>
        <c:majorTickMark val="none"/>
        <c:minorTickMark val="none"/>
        <c:tickLblPos val="none"/>
        <c:crossAx val="88792064"/>
        <c:crosses val="autoZero"/>
        <c:auto val="1"/>
        <c:lblOffset val="100"/>
        <c:baseTimeUnit val="years"/>
      </c:dateAx>
      <c:valAx>
        <c:axId val="887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59.84</c:v>
                </c:pt>
                <c:pt idx="1">
                  <c:v>62.97</c:v>
                </c:pt>
                <c:pt idx="2">
                  <c:v>42.25</c:v>
                </c:pt>
                <c:pt idx="3">
                  <c:v>57.89</c:v>
                </c:pt>
                <c:pt idx="4">
                  <c:v>59.97</c:v>
                </c:pt>
              </c:numCache>
            </c:numRef>
          </c:val>
        </c:ser>
        <c:dLbls>
          <c:showLegendKey val="0"/>
          <c:showVal val="0"/>
          <c:showCatName val="0"/>
          <c:showSerName val="0"/>
          <c:showPercent val="0"/>
          <c:showBubbleSize val="0"/>
        </c:dLbls>
        <c:gapWidth val="150"/>
        <c:axId val="88556288"/>
        <c:axId val="8855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88556288"/>
        <c:axId val="88558208"/>
      </c:lineChart>
      <c:dateAx>
        <c:axId val="88556288"/>
        <c:scaling>
          <c:orientation val="minMax"/>
        </c:scaling>
        <c:delete val="1"/>
        <c:axPos val="b"/>
        <c:numFmt formatCode="ge" sourceLinked="1"/>
        <c:majorTickMark val="none"/>
        <c:minorTickMark val="none"/>
        <c:tickLblPos val="none"/>
        <c:crossAx val="88558208"/>
        <c:crosses val="autoZero"/>
        <c:auto val="1"/>
        <c:lblOffset val="100"/>
        <c:baseTimeUnit val="years"/>
      </c:dateAx>
      <c:valAx>
        <c:axId val="885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247.71</c:v>
                </c:pt>
                <c:pt idx="1">
                  <c:v>238.68</c:v>
                </c:pt>
                <c:pt idx="2">
                  <c:v>359.79</c:v>
                </c:pt>
                <c:pt idx="3">
                  <c:v>269.13</c:v>
                </c:pt>
                <c:pt idx="4">
                  <c:v>260.67</c:v>
                </c:pt>
              </c:numCache>
            </c:numRef>
          </c:val>
        </c:ser>
        <c:dLbls>
          <c:showLegendKey val="0"/>
          <c:showVal val="0"/>
          <c:showCatName val="0"/>
          <c:showSerName val="0"/>
          <c:showPercent val="0"/>
          <c:showBubbleSize val="0"/>
        </c:dLbls>
        <c:gapWidth val="150"/>
        <c:axId val="88596480"/>
        <c:axId val="885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88596480"/>
        <c:axId val="88598400"/>
      </c:lineChart>
      <c:dateAx>
        <c:axId val="88596480"/>
        <c:scaling>
          <c:orientation val="minMax"/>
        </c:scaling>
        <c:delete val="1"/>
        <c:axPos val="b"/>
        <c:numFmt formatCode="ge" sourceLinked="1"/>
        <c:majorTickMark val="none"/>
        <c:minorTickMark val="none"/>
        <c:tickLblPos val="none"/>
        <c:crossAx val="88598400"/>
        <c:crosses val="autoZero"/>
        <c:auto val="1"/>
        <c:lblOffset val="100"/>
        <c:baseTimeUnit val="years"/>
      </c:dateAx>
      <c:valAx>
        <c:axId val="885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大分県　竹田市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50" t="s">
        <v>119</v>
      </c>
      <c r="AE8" s="50"/>
      <c r="AF8" s="50"/>
      <c r="AG8" s="50"/>
      <c r="AH8" s="50"/>
      <c r="AI8" s="50"/>
      <c r="AJ8" s="50"/>
      <c r="AK8" s="2"/>
      <c r="AL8" s="51">
        <f>データ!$R$6</f>
        <v>22812</v>
      </c>
      <c r="AM8" s="51"/>
      <c r="AN8" s="51"/>
      <c r="AO8" s="51"/>
      <c r="AP8" s="51"/>
      <c r="AQ8" s="51"/>
      <c r="AR8" s="51"/>
      <c r="AS8" s="51"/>
      <c r="AT8" s="46">
        <f>データ!$S$6</f>
        <v>477.53</v>
      </c>
      <c r="AU8" s="46"/>
      <c r="AV8" s="46"/>
      <c r="AW8" s="46"/>
      <c r="AX8" s="46"/>
      <c r="AY8" s="46"/>
      <c r="AZ8" s="46"/>
      <c r="BA8" s="46"/>
      <c r="BB8" s="46">
        <f>データ!$T$6</f>
        <v>47.77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29.39</v>
      </c>
      <c r="Q10" s="46"/>
      <c r="R10" s="46"/>
      <c r="S10" s="46"/>
      <c r="T10" s="46"/>
      <c r="U10" s="46"/>
      <c r="V10" s="46"/>
      <c r="W10" s="51">
        <f>データ!$Q$6</f>
        <v>2970</v>
      </c>
      <c r="X10" s="51"/>
      <c r="Y10" s="51"/>
      <c r="Z10" s="51"/>
      <c r="AA10" s="51"/>
      <c r="AB10" s="51"/>
      <c r="AC10" s="51"/>
      <c r="AD10" s="2"/>
      <c r="AE10" s="2"/>
      <c r="AF10" s="2"/>
      <c r="AG10" s="2"/>
      <c r="AH10" s="2"/>
      <c r="AI10" s="2"/>
      <c r="AJ10" s="2"/>
      <c r="AK10" s="2"/>
      <c r="AL10" s="51">
        <f>データ!$U$6</f>
        <v>6661</v>
      </c>
      <c r="AM10" s="51"/>
      <c r="AN10" s="51"/>
      <c r="AO10" s="51"/>
      <c r="AP10" s="51"/>
      <c r="AQ10" s="51"/>
      <c r="AR10" s="51"/>
      <c r="AS10" s="51"/>
      <c r="AT10" s="46">
        <f>データ!$V$6</f>
        <v>55.75</v>
      </c>
      <c r="AU10" s="46"/>
      <c r="AV10" s="46"/>
      <c r="AW10" s="46"/>
      <c r="AX10" s="46"/>
      <c r="AY10" s="46"/>
      <c r="AZ10" s="46"/>
      <c r="BA10" s="46"/>
      <c r="BB10" s="46">
        <f>データ!$W$6</f>
        <v>119.48</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442089</v>
      </c>
      <c r="D6" s="34">
        <f t="shared" si="3"/>
        <v>47</v>
      </c>
      <c r="E6" s="34">
        <f t="shared" si="3"/>
        <v>1</v>
      </c>
      <c r="F6" s="34">
        <f t="shared" si="3"/>
        <v>0</v>
      </c>
      <c r="G6" s="34">
        <f t="shared" si="3"/>
        <v>0</v>
      </c>
      <c r="H6" s="34" t="str">
        <f t="shared" si="3"/>
        <v>大分県　竹田市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29.39</v>
      </c>
      <c r="Q6" s="35">
        <f t="shared" si="3"/>
        <v>2970</v>
      </c>
      <c r="R6" s="35">
        <f t="shared" si="3"/>
        <v>22812</v>
      </c>
      <c r="S6" s="35">
        <f t="shared" si="3"/>
        <v>477.53</v>
      </c>
      <c r="T6" s="35">
        <f t="shared" si="3"/>
        <v>47.77</v>
      </c>
      <c r="U6" s="35">
        <f t="shared" si="3"/>
        <v>6661</v>
      </c>
      <c r="V6" s="35">
        <f t="shared" si="3"/>
        <v>55.75</v>
      </c>
      <c r="W6" s="35">
        <f t="shared" si="3"/>
        <v>119.48</v>
      </c>
      <c r="X6" s="36">
        <f>IF(X7="",NA(),X7)</f>
        <v>80.55</v>
      </c>
      <c r="Y6" s="36">
        <f t="shared" ref="Y6:AG6" si="4">IF(Y7="",NA(),Y7)</f>
        <v>80.489999999999995</v>
      </c>
      <c r="Z6" s="36">
        <f t="shared" si="4"/>
        <v>80.430000000000007</v>
      </c>
      <c r="AA6" s="36">
        <f t="shared" si="4"/>
        <v>74.48</v>
      </c>
      <c r="AB6" s="36">
        <f t="shared" si="4"/>
        <v>77.05</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1042.23</v>
      </c>
      <c r="BF6" s="36">
        <f t="shared" ref="BF6:BN6" si="7">IF(BF7="",NA(),BF7)</f>
        <v>986.98</v>
      </c>
      <c r="BG6" s="36">
        <f t="shared" si="7"/>
        <v>938.84</v>
      </c>
      <c r="BH6" s="36">
        <f t="shared" si="7"/>
        <v>864.09</v>
      </c>
      <c r="BI6" s="36">
        <f t="shared" si="7"/>
        <v>786.69</v>
      </c>
      <c r="BJ6" s="36">
        <f t="shared" si="7"/>
        <v>1158.82</v>
      </c>
      <c r="BK6" s="36">
        <f t="shared" si="7"/>
        <v>1167.7</v>
      </c>
      <c r="BL6" s="36">
        <f t="shared" si="7"/>
        <v>1228.58</v>
      </c>
      <c r="BM6" s="36">
        <f t="shared" si="7"/>
        <v>1280.18</v>
      </c>
      <c r="BN6" s="36">
        <f t="shared" si="7"/>
        <v>1346.23</v>
      </c>
      <c r="BO6" s="35" t="str">
        <f>IF(BO7="","",IF(BO7="-","【-】","【"&amp;SUBSTITUTE(TEXT(BO7,"#,##0.00"),"-","△")&amp;"】"))</f>
        <v>【1,280.76】</v>
      </c>
      <c r="BP6" s="36">
        <f>IF(BP7="",NA(),BP7)</f>
        <v>59.84</v>
      </c>
      <c r="BQ6" s="36">
        <f t="shared" ref="BQ6:BY6" si="8">IF(BQ7="",NA(),BQ7)</f>
        <v>62.97</v>
      </c>
      <c r="BR6" s="36">
        <f t="shared" si="8"/>
        <v>42.25</v>
      </c>
      <c r="BS6" s="36">
        <f t="shared" si="8"/>
        <v>57.89</v>
      </c>
      <c r="BT6" s="36">
        <f t="shared" si="8"/>
        <v>59.97</v>
      </c>
      <c r="BU6" s="36">
        <f t="shared" si="8"/>
        <v>55.6</v>
      </c>
      <c r="BV6" s="36">
        <f t="shared" si="8"/>
        <v>54.43</v>
      </c>
      <c r="BW6" s="36">
        <f t="shared" si="8"/>
        <v>53.81</v>
      </c>
      <c r="BX6" s="36">
        <f t="shared" si="8"/>
        <v>53.62</v>
      </c>
      <c r="BY6" s="36">
        <f t="shared" si="8"/>
        <v>53.41</v>
      </c>
      <c r="BZ6" s="35" t="str">
        <f>IF(BZ7="","",IF(BZ7="-","【-】","【"&amp;SUBSTITUTE(TEXT(BZ7,"#,##0.00"),"-","△")&amp;"】"))</f>
        <v>【53.06】</v>
      </c>
      <c r="CA6" s="36">
        <f>IF(CA7="",NA(),CA7)</f>
        <v>247.71</v>
      </c>
      <c r="CB6" s="36">
        <f t="shared" ref="CB6:CJ6" si="9">IF(CB7="",NA(),CB7)</f>
        <v>238.68</v>
      </c>
      <c r="CC6" s="36">
        <f t="shared" si="9"/>
        <v>359.79</v>
      </c>
      <c r="CD6" s="36">
        <f t="shared" si="9"/>
        <v>269.13</v>
      </c>
      <c r="CE6" s="36">
        <f t="shared" si="9"/>
        <v>260.67</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58.38</v>
      </c>
      <c r="CM6" s="36">
        <f t="shared" ref="CM6:CU6" si="10">IF(CM7="",NA(),CM7)</f>
        <v>58.28</v>
      </c>
      <c r="CN6" s="36">
        <f t="shared" si="10"/>
        <v>56.58</v>
      </c>
      <c r="CO6" s="36">
        <f t="shared" si="10"/>
        <v>56.13</v>
      </c>
      <c r="CP6" s="36">
        <f t="shared" si="10"/>
        <v>56.62</v>
      </c>
      <c r="CQ6" s="36">
        <f t="shared" si="10"/>
        <v>60.66</v>
      </c>
      <c r="CR6" s="36">
        <f t="shared" si="10"/>
        <v>60.17</v>
      </c>
      <c r="CS6" s="36">
        <f t="shared" si="10"/>
        <v>58.96</v>
      </c>
      <c r="CT6" s="36">
        <f t="shared" si="10"/>
        <v>58.1</v>
      </c>
      <c r="CU6" s="36">
        <f t="shared" si="10"/>
        <v>56.19</v>
      </c>
      <c r="CV6" s="35" t="str">
        <f>IF(CV7="","",IF(CV7="-","【-】","【"&amp;SUBSTITUTE(TEXT(CV7,"#,##0.00"),"-","△")&amp;"】"))</f>
        <v>【56.28】</v>
      </c>
      <c r="CW6" s="36">
        <f>IF(CW7="",NA(),CW7)</f>
        <v>69</v>
      </c>
      <c r="CX6" s="36">
        <f t="shared" ref="CX6:DF6" si="11">IF(CX7="",NA(),CX7)</f>
        <v>69</v>
      </c>
      <c r="CY6" s="36">
        <f t="shared" si="11"/>
        <v>69</v>
      </c>
      <c r="CZ6" s="36">
        <f t="shared" si="11"/>
        <v>69</v>
      </c>
      <c r="DA6" s="36">
        <f t="shared" si="11"/>
        <v>69</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0.38</v>
      </c>
      <c r="EE6" s="36">
        <f t="shared" ref="EE6:EM6" si="14">IF(EE7="",NA(),EE7)</f>
        <v>0.26</v>
      </c>
      <c r="EF6" s="36">
        <f t="shared" si="14"/>
        <v>0.43</v>
      </c>
      <c r="EG6" s="36">
        <f t="shared" si="14"/>
        <v>0.22</v>
      </c>
      <c r="EH6" s="36">
        <f t="shared" si="14"/>
        <v>0.17</v>
      </c>
      <c r="EI6" s="36">
        <f t="shared" si="14"/>
        <v>0.69</v>
      </c>
      <c r="EJ6" s="36">
        <f t="shared" si="14"/>
        <v>0.89</v>
      </c>
      <c r="EK6" s="36">
        <f t="shared" si="14"/>
        <v>0.98</v>
      </c>
      <c r="EL6" s="36">
        <f t="shared" si="14"/>
        <v>0.76</v>
      </c>
      <c r="EM6" s="36">
        <f t="shared" si="14"/>
        <v>0.8</v>
      </c>
      <c r="EN6" s="35" t="str">
        <f>IF(EN7="","",IF(EN7="-","【-】","【"&amp;SUBSTITUTE(TEXT(EN7,"#,##0.00"),"-","△")&amp;"】"))</f>
        <v>【0.59】</v>
      </c>
    </row>
    <row r="7" spans="1:144" s="37" customFormat="1" x14ac:dyDescent="0.15">
      <c r="A7" s="29"/>
      <c r="B7" s="38">
        <v>2016</v>
      </c>
      <c r="C7" s="38">
        <v>442089</v>
      </c>
      <c r="D7" s="38">
        <v>47</v>
      </c>
      <c r="E7" s="38">
        <v>1</v>
      </c>
      <c r="F7" s="38">
        <v>0</v>
      </c>
      <c r="G7" s="38">
        <v>0</v>
      </c>
      <c r="H7" s="38" t="s">
        <v>107</v>
      </c>
      <c r="I7" s="38" t="s">
        <v>108</v>
      </c>
      <c r="J7" s="38" t="s">
        <v>109</v>
      </c>
      <c r="K7" s="38" t="s">
        <v>110</v>
      </c>
      <c r="L7" s="38" t="s">
        <v>111</v>
      </c>
      <c r="M7" s="38"/>
      <c r="N7" s="39" t="s">
        <v>112</v>
      </c>
      <c r="O7" s="39" t="s">
        <v>113</v>
      </c>
      <c r="P7" s="39">
        <v>29.39</v>
      </c>
      <c r="Q7" s="39">
        <v>2970</v>
      </c>
      <c r="R7" s="39">
        <v>22812</v>
      </c>
      <c r="S7" s="39">
        <v>477.53</v>
      </c>
      <c r="T7" s="39">
        <v>47.77</v>
      </c>
      <c r="U7" s="39">
        <v>6661</v>
      </c>
      <c r="V7" s="39">
        <v>55.75</v>
      </c>
      <c r="W7" s="39">
        <v>119.48</v>
      </c>
      <c r="X7" s="39">
        <v>80.55</v>
      </c>
      <c r="Y7" s="39">
        <v>80.489999999999995</v>
      </c>
      <c r="Z7" s="39">
        <v>80.430000000000007</v>
      </c>
      <c r="AA7" s="39">
        <v>74.48</v>
      </c>
      <c r="AB7" s="39">
        <v>77.05</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1042.23</v>
      </c>
      <c r="BF7" s="39">
        <v>986.98</v>
      </c>
      <c r="BG7" s="39">
        <v>938.84</v>
      </c>
      <c r="BH7" s="39">
        <v>864.09</v>
      </c>
      <c r="BI7" s="39">
        <v>786.69</v>
      </c>
      <c r="BJ7" s="39">
        <v>1158.82</v>
      </c>
      <c r="BK7" s="39">
        <v>1167.7</v>
      </c>
      <c r="BL7" s="39">
        <v>1228.58</v>
      </c>
      <c r="BM7" s="39">
        <v>1280.18</v>
      </c>
      <c r="BN7" s="39">
        <v>1346.23</v>
      </c>
      <c r="BO7" s="39">
        <v>1280.76</v>
      </c>
      <c r="BP7" s="39">
        <v>59.84</v>
      </c>
      <c r="BQ7" s="39">
        <v>62.97</v>
      </c>
      <c r="BR7" s="39">
        <v>42.25</v>
      </c>
      <c r="BS7" s="39">
        <v>57.89</v>
      </c>
      <c r="BT7" s="39">
        <v>59.97</v>
      </c>
      <c r="BU7" s="39">
        <v>55.6</v>
      </c>
      <c r="BV7" s="39">
        <v>54.43</v>
      </c>
      <c r="BW7" s="39">
        <v>53.81</v>
      </c>
      <c r="BX7" s="39">
        <v>53.62</v>
      </c>
      <c r="BY7" s="39">
        <v>53.41</v>
      </c>
      <c r="BZ7" s="39">
        <v>53.06</v>
      </c>
      <c r="CA7" s="39">
        <v>247.71</v>
      </c>
      <c r="CB7" s="39">
        <v>238.68</v>
      </c>
      <c r="CC7" s="39">
        <v>359.79</v>
      </c>
      <c r="CD7" s="39">
        <v>269.13</v>
      </c>
      <c r="CE7" s="39">
        <v>260.67</v>
      </c>
      <c r="CF7" s="39">
        <v>275.86</v>
      </c>
      <c r="CG7" s="39">
        <v>279.8</v>
      </c>
      <c r="CH7" s="39">
        <v>284.64999999999998</v>
      </c>
      <c r="CI7" s="39">
        <v>287.7</v>
      </c>
      <c r="CJ7" s="39">
        <v>277.39999999999998</v>
      </c>
      <c r="CK7" s="39">
        <v>314.83</v>
      </c>
      <c r="CL7" s="39">
        <v>58.38</v>
      </c>
      <c r="CM7" s="39">
        <v>58.28</v>
      </c>
      <c r="CN7" s="39">
        <v>56.58</v>
      </c>
      <c r="CO7" s="39">
        <v>56.13</v>
      </c>
      <c r="CP7" s="39">
        <v>56.62</v>
      </c>
      <c r="CQ7" s="39">
        <v>60.66</v>
      </c>
      <c r="CR7" s="39">
        <v>60.17</v>
      </c>
      <c r="CS7" s="39">
        <v>58.96</v>
      </c>
      <c r="CT7" s="39">
        <v>58.1</v>
      </c>
      <c r="CU7" s="39">
        <v>56.19</v>
      </c>
      <c r="CV7" s="39">
        <v>56.28</v>
      </c>
      <c r="CW7" s="39">
        <v>69</v>
      </c>
      <c r="CX7" s="39">
        <v>69</v>
      </c>
      <c r="CY7" s="39">
        <v>69</v>
      </c>
      <c r="CZ7" s="39">
        <v>69</v>
      </c>
      <c r="DA7" s="39">
        <v>69</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0.38</v>
      </c>
      <c r="EE7" s="39">
        <v>0.26</v>
      </c>
      <c r="EF7" s="39">
        <v>0.43</v>
      </c>
      <c r="EG7" s="39">
        <v>0.22</v>
      </c>
      <c r="EH7" s="39">
        <v>0.17</v>
      </c>
      <c r="EI7" s="39">
        <v>0.69</v>
      </c>
      <c r="EJ7" s="39">
        <v>0.89</v>
      </c>
      <c r="EK7" s="39">
        <v>0.98</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2018-03-13T05:08:18Z</dcterms:modified>
</cp:coreProperties>
</file>