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W8" i="4"/>
  <c r="I8" i="4"/>
  <c r="B6" i="4"/>
  <c r="E10" i="5" l="1"/>
  <c r="C10" i="5"/>
  <c r="D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<sst xmlns="http://schemas.openxmlformats.org/spreadsheetml/2006/main" count="240" uniqueCount="126">
  <si>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</si>
  <si>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</si>
  <si>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</si>
  <si>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</si>
  <si>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</si>
  <si>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</si>
  <si>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</si>
  <si>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</si>
  <si>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</si>
  <si>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</si>
  <si>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</si>
  <si>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</si>
  <si>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</si>
  <si>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</si>
  <si>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</si>
  <si>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</si>
  <si>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</si>
  <si>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</si>
  <si>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</si>
  <si>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</si>
  <si>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</si>
  <si>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</si>
  <si>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</si>
  <si>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</si>
  <si>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</si>
  <si>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</si>
  <si>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</si>
  <si>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</si>
  <si>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</si>
  <si>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</si>
  <si>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</si>
  <si>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</si>
  <si>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</si>
  <si>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</si>
  <si>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</si>
  <si>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</si>
  <si>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</si>
  <si>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</si>
  <si>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</si>
  <si>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</si>
  <si>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</si>
  <si>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</si>
  <si>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</si>
  <si>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</si>
  <si>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</si>
  <si>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</si>
  <si>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</si>
  <si>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</si>
  <si>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</si>
  <si>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</si>
  <si>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</si>
  <si>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</si>
  <si>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</si>
  <si>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</si>
  <si>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</si>
  <si>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</si>
  <si>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</si>
  <si>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</si>
  <si>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</si>
  <si>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</si>
  <si>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</si>
  <si>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</si>
  <si>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</si>
  <si>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</si>
  <si>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</si>
  <si>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</si>
  <si>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</si>
  <si>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</si>
  <si>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</si>
  <si>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</si>
  <si>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</si>
  <si>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</si>
  <si>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</si>
  <si>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</si>
  <si>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</si>
  <si>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</si>
  <si>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</si>
  <si>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</si>
  <si>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</si>
  <si>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</si>
  <si>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</si>
  <si>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</si>
  <si>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</si>
  <si>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</si>
  <si>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</si>
  <si>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</si>
  <si>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</si>
  <si>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</si>
  <si>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</si>
  <si>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</si>
  <si>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</si>
  <si>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</si>
  <si>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</si>
  <si>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</si>
  <si>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</si>
  <si>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</si>
  <si>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</si>
  <si>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</si>
  <si>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</si>
  <si>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</si>
  <si>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</si>
  <si>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</si>
  <si>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</si>
  <si>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</si>
  <si>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</si>
  <si>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</si>
  <si>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</si>
  <si>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</si>
  <si>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</si>
  <si>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</si>
  <si>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</si>
  <si>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</si>
  <si>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</si>
  <si>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</si>
  <si>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</si>
  <si>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</si>
  <si>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</si>
  <si>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</si>
  <si>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</si>
  <si>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</si>
  <si>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</si>
  <si>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</si>
  <si>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</si>
  <si>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当事業の経営状態は企業債の償還金の減少、整備事業が概成に近づいていること等から、全体的に改善傾向にあり、今後、事業概成に伴い整備事業から維持管理へ重点を置いた経営に移る予定です。
　今後の課題として、当事業の水洗化率は８２％～８５％のほぼ横ばいで推移しており、全国平均を下回っている状況です。接続推進活動を行い、水洗化率を１００％に近づけるよう努めます。
　同時に維持管理コストの削減のために、各施設の運転管理業務委託の発注形態の見直し等を検討していきます。
　また、当事業は現状地方公営企業法の法非適事業ですが、現在、法適用事業への移行準備中です。企業会計の導入に伴い経営状況の可視化が進み、より健全な経営状況への展望が予想されます。企業会計導入は平成３２年４月１日を予定しています。</t>
    <rPh sb="10" eb="12">
      <t>キギョウ</t>
    </rPh>
    <rPh sb="12" eb="13">
      <t>サイ</t>
    </rPh>
    <rPh sb="14" eb="17">
      <t>ショウカンキン</t>
    </rPh>
    <rPh sb="18" eb="20">
      <t>ゲンショウ</t>
    </rPh>
    <rPh sb="21" eb="23">
      <t>セイビ</t>
    </rPh>
    <rPh sb="23" eb="25">
      <t>ジギョウ</t>
    </rPh>
    <rPh sb="26" eb="28">
      <t>ガイセイ</t>
    </rPh>
    <rPh sb="29" eb="30">
      <t>チカ</t>
    </rPh>
    <rPh sb="37" eb="38">
      <t>トウ</t>
    </rPh>
    <rPh sb="180" eb="182">
      <t>ドウジ</t>
    </rPh>
    <rPh sb="183" eb="185">
      <t>イジ</t>
    </rPh>
    <rPh sb="185" eb="187">
      <t>カンリ</t>
    </rPh>
    <rPh sb="191" eb="193">
      <t>サクゲン</t>
    </rPh>
    <rPh sb="198" eb="201">
      <t>カクシセツ</t>
    </rPh>
    <rPh sb="202" eb="204">
      <t>ウンテン</t>
    </rPh>
    <rPh sb="204" eb="206">
      <t>カンリ</t>
    </rPh>
    <rPh sb="206" eb="208">
      <t>ギョウム</t>
    </rPh>
    <rPh sb="208" eb="210">
      <t>イタク</t>
    </rPh>
    <rPh sb="211" eb="213">
      <t>ハッチュウ</t>
    </rPh>
    <rPh sb="213" eb="215">
      <t>ケイタイ</t>
    </rPh>
    <rPh sb="216" eb="218">
      <t>ミナオ</t>
    </rPh>
    <rPh sb="219" eb="220">
      <t>トウ</t>
    </rPh>
    <rPh sb="221" eb="223">
      <t>ケントウ</t>
    </rPh>
    <rPh sb="258" eb="260">
      <t>ゲンザイ</t>
    </rPh>
    <rPh sb="261" eb="262">
      <t>ホウ</t>
    </rPh>
    <rPh sb="262" eb="264">
      <t>テキヨウ</t>
    </rPh>
    <rPh sb="264" eb="266">
      <t>ジギョウ</t>
    </rPh>
    <rPh sb="268" eb="270">
      <t>イコウ</t>
    </rPh>
    <rPh sb="270" eb="273">
      <t>ジュンビチュウ</t>
    </rPh>
    <rPh sb="319" eb="321">
      <t>キギョウ</t>
    </rPh>
    <rPh sb="321" eb="323">
      <t>カイケイ</t>
    </rPh>
    <rPh sb="323" eb="325">
      <t>ドウニュウ</t>
    </rPh>
    <rPh sb="326" eb="328">
      <t>ヘイセイ</t>
    </rPh>
    <rPh sb="330" eb="331">
      <t>ネン</t>
    </rPh>
    <rPh sb="332" eb="333">
      <t>ガツ</t>
    </rPh>
    <rPh sb="334" eb="335">
      <t>ニチ</t>
    </rPh>
    <rPh sb="336" eb="338">
      <t>ヨテイ</t>
    </rPh>
    <phoneticPr fontId="7"/>
  </si>
  <si>
    <t>　施設の更新等について、終末処理場は平成２０～２１年度に長寿命化の１期工事を行い、平成２６年度より２期工事を開始し更新を行っています。本工事は継続的に平成３１年度まで行う予定です。
　管渠に関しては供用開始が昭和５８年であるので耐用年数が過ぎておらず、現状更新は行っていませんが、今後、下水道法の改正等に合わせて長期的な更新・維持補修の計画を立てる必要があります。
　平成３０年度以降のストックマネジメントにおいて、施設の更新計画を策定する予定です。</t>
    <rPh sb="184" eb="186">
      <t>ヘイセイ</t>
    </rPh>
    <rPh sb="188" eb="190">
      <t>ネンド</t>
    </rPh>
    <rPh sb="190" eb="192">
      <t>イコウ</t>
    </rPh>
    <rPh sb="208" eb="210">
      <t>シセツ</t>
    </rPh>
    <rPh sb="211" eb="213">
      <t>コウシン</t>
    </rPh>
    <rPh sb="213" eb="215">
      <t>ケイカク</t>
    </rPh>
    <rPh sb="216" eb="218">
      <t>サクテイ</t>
    </rPh>
    <rPh sb="220" eb="222">
      <t>ヨテイ</t>
    </rPh>
    <phoneticPr fontId="7"/>
  </si>
  <si>
    <t>①『収益的収支比率』・・・使用料収入や一般会計からの繰入金等の総収益で、総費用に地方債償還金を加えた費用をどの程度賄えているかを表す指標。企業債元利償還金がピークを過ぎており、今後は減少傾向にあることや、事業が概成に近づき、事業費が減少傾向にあることから、今後は改善していく見通しです。維持管理費の上昇に留意する必要があります。
④『企業債残高対事業規模比率』・・・使用料収入に対する企業債残高の割合であり、企業債残高の規模を表す指標。今後も企業債元利償還金の減少に伴い減少傾向となる見通しです。
⑤『経費回収率』・・・使用料で回収すべき経費を、どの程度使用料で賄えているかを表した指標。類似団体平均値を下回っています。起債償還金は減少していきますが、維持管理費は増加傾向にあるため、今後は横ばいまたは緩やかに減少していく見通しです。
⑥『汚水処理原価』・・・有収水量１㎥あたりの汚水処理に要した費用であり、汚水資本費・汚水維持管理費の両方を含めた汚水処理に係るコストを表した指標。類似団体平均値を上回っています。起債償還金は減少していきますが、維持管理費は増加傾向にあるため、今後は横ばい若しくは原価が緩やかに増加していく見通しです。⑤、⑥ともに維持管理費の削減と使用料収入の確保に努め、改善を目指します。
⑦『施設利用率』・・・施設・設備が一日に対応可能な処理能力に対する、一日平均処理水量の割合であり、施設の利用状況や適正規模を判断する指標。
⑧『水洗化率』・・現在処理区域内人口のうち、実際に水洗便所を設置して汚水処理している人口の割合を表した指標。⑦⑧ともに現在は面整備が完了していないため類似団体比較でも低い数値です。また、今後も接続推進は進めていきますが、人口減少もあるため大幅な数値の改善は厳しい見通しです。今後は施設のダウンサイジング等も検討する必要があります。</t>
    <rPh sb="2" eb="5">
      <t>シュウエキテキ</t>
    </rPh>
    <rPh sb="13" eb="16">
      <t>シヨウリョウ</t>
    </rPh>
    <rPh sb="69" eb="71">
      <t>キギョウ</t>
    </rPh>
    <rPh sb="71" eb="72">
      <t>サイ</t>
    </rPh>
    <rPh sb="72" eb="74">
      <t>ガンリ</t>
    </rPh>
    <rPh sb="74" eb="77">
      <t>ショウカンキン</t>
    </rPh>
    <rPh sb="82" eb="83">
      <t>ス</t>
    </rPh>
    <rPh sb="88" eb="90">
      <t>コンゴ</t>
    </rPh>
    <rPh sb="91" eb="93">
      <t>ゲンショウ</t>
    </rPh>
    <rPh sb="93" eb="95">
      <t>ケイコウ</t>
    </rPh>
    <rPh sb="102" eb="104">
      <t>ジギョウ</t>
    </rPh>
    <rPh sb="105" eb="107">
      <t>ガイセイ</t>
    </rPh>
    <rPh sb="108" eb="109">
      <t>チカ</t>
    </rPh>
    <rPh sb="112" eb="115">
      <t>ジギョウヒ</t>
    </rPh>
    <rPh sb="116" eb="118">
      <t>ゲンショウ</t>
    </rPh>
    <rPh sb="118" eb="120">
      <t>ケイコウ</t>
    </rPh>
    <rPh sb="128" eb="130">
      <t>コンゴ</t>
    </rPh>
    <rPh sb="131" eb="133">
      <t>カイゼン</t>
    </rPh>
    <rPh sb="137" eb="139">
      <t>ミトオ</t>
    </rPh>
    <rPh sb="143" eb="145">
      <t>イジ</t>
    </rPh>
    <rPh sb="145" eb="148">
      <t>カンリヒ</t>
    </rPh>
    <rPh sb="149" eb="151">
      <t>ジョウショウ</t>
    </rPh>
    <rPh sb="152" eb="154">
      <t>リュウイ</t>
    </rPh>
    <rPh sb="156" eb="158">
      <t>ヒツヨウ</t>
    </rPh>
    <rPh sb="173" eb="175">
      <t>ジギョウ</t>
    </rPh>
    <rPh sb="175" eb="177">
      <t>キボ</t>
    </rPh>
    <rPh sb="183" eb="186">
      <t>シヨウリョウ</t>
    </rPh>
    <rPh sb="218" eb="220">
      <t>コンゴ</t>
    </rPh>
    <rPh sb="221" eb="223">
      <t>キギョウ</t>
    </rPh>
    <rPh sb="223" eb="224">
      <t>サイ</t>
    </rPh>
    <rPh sb="224" eb="226">
      <t>ガンリ</t>
    </rPh>
    <rPh sb="226" eb="229">
      <t>ショウカンキン</t>
    </rPh>
    <rPh sb="230" eb="232">
      <t>ゲンショウ</t>
    </rPh>
    <rPh sb="233" eb="234">
      <t>トモナ</t>
    </rPh>
    <rPh sb="235" eb="237">
      <t>ゲンショウ</t>
    </rPh>
    <rPh sb="237" eb="239">
      <t>ケイコウ</t>
    </rPh>
    <rPh sb="242" eb="244">
      <t>ミトオ</t>
    </rPh>
    <rPh sb="251" eb="253">
      <t>ケイヒ</t>
    </rPh>
    <rPh sb="351" eb="352">
      <t>ユル</t>
    </rPh>
    <rPh sb="355" eb="357">
      <t>ゲンショウ</t>
    </rPh>
    <rPh sb="361" eb="363">
      <t>ミトオ</t>
    </rPh>
    <rPh sb="370" eb="372">
      <t>オスイ</t>
    </rPh>
    <rPh sb="372" eb="374">
      <t>ショリ</t>
    </rPh>
    <rPh sb="441" eb="443">
      <t>ルイジ</t>
    </rPh>
    <rPh sb="443" eb="445">
      <t>ダンタイ</t>
    </rPh>
    <rPh sb="445" eb="448">
      <t>ヘイキンチ</t>
    </rPh>
    <rPh sb="457" eb="459">
      <t>キサイ</t>
    </rPh>
    <rPh sb="459" eb="462">
      <t>ショウカンキン</t>
    </rPh>
    <rPh sb="463" eb="465">
      <t>ゲンショウ</t>
    </rPh>
    <rPh sb="473" eb="475">
      <t>イジ</t>
    </rPh>
    <rPh sb="475" eb="478">
      <t>カンリヒ</t>
    </rPh>
    <rPh sb="479" eb="481">
      <t>ゾウカ</t>
    </rPh>
    <rPh sb="481" eb="483">
      <t>ケイコウ</t>
    </rPh>
    <rPh sb="489" eb="491">
      <t>コンゴ</t>
    </rPh>
    <rPh sb="492" eb="493">
      <t>ヨコ</t>
    </rPh>
    <rPh sb="495" eb="496">
      <t>モ</t>
    </rPh>
    <rPh sb="499" eb="501">
      <t>ゲンカ</t>
    </rPh>
    <rPh sb="502" eb="503">
      <t>ユル</t>
    </rPh>
    <rPh sb="506" eb="508">
      <t>ゾウカ</t>
    </rPh>
    <rPh sb="512" eb="514">
      <t>ミトオ</t>
    </rPh>
    <rPh sb="627" eb="630">
      <t>スイセンカ</t>
    </rPh>
    <rPh sb="630" eb="631">
      <t>リツ</t>
    </rPh>
    <rPh sb="718" eb="720">
      <t>コンゴ</t>
    </rPh>
    <rPh sb="721" eb="723">
      <t>セツゾク</t>
    </rPh>
    <rPh sb="723" eb="725">
      <t>スイシン</t>
    </rPh>
    <rPh sb="726" eb="727">
      <t>スス</t>
    </rPh>
    <rPh sb="735" eb="737">
      <t>ジンコウ</t>
    </rPh>
    <rPh sb="737" eb="739">
      <t>ゲンショウ</t>
    </rPh>
    <rPh sb="744" eb="746">
      <t>オオハバ</t>
    </rPh>
    <rPh sb="747" eb="749">
      <t>スウチ</t>
    </rPh>
    <rPh sb="750" eb="752">
      <t>カイゼン</t>
    </rPh>
    <rPh sb="753" eb="754">
      <t>キビ</t>
    </rPh>
    <rPh sb="756" eb="758">
      <t>ミトオ</t>
    </rPh>
    <rPh sb="762" eb="764">
      <t>コンゴ</t>
    </rPh>
    <rPh sb="765" eb="767">
      <t>シセツ</t>
    </rPh>
    <rPh sb="776" eb="777">
      <t>トウ</t>
    </rPh>
    <rPh sb="778" eb="780">
      <t>ケントウ</t>
    </rPh>
    <rPh sb="782" eb="784">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</si>
</sst>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EA-4C8F-8F45-CA76DED2A8F9}"/>
            </c:ext>
          </c:extLst>
        </c:ser>
        <c:dLbls>
          <c:showLegendKey val="0"/>
          <c:showVal val="0"/>
          <c:showCatName val="0"/>
          <c:showSerName val="0"/>
          <c:showPercent val="0"/>
          <c:showBubbleSize val="0"/>
        </c:dLbls>
        <c:gapWidth val="150"/>
        <c:axId val="77141888"/>
        <c:axId val="771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0.15</c:v>
                </c:pt>
                <c:pt idx="2">
                  <c:v>0.11</c:v>
                </c:pt>
                <c:pt idx="3">
                  <c:v>0.09</c:v>
                </c:pt>
                <c:pt idx="4">
                  <c:v>0.19</c:v>
                </c:pt>
              </c:numCache>
            </c:numRef>
          </c:val>
          <c:smooth val="0"/>
          <c:extLst xmlns:c16r2="http://schemas.microsoft.com/office/drawing/2015/06/chart">
            <c:ext xmlns:c16="http://schemas.microsoft.com/office/drawing/2014/chart" uri="{C3380CC4-5D6E-409C-BE32-E72D297353CC}">
              <c16:uniqueId val="{00000001-62EA-4C8F-8F45-CA76DED2A8F9}"/>
            </c:ext>
          </c:extLst>
        </c:ser>
        <c:dLbls>
          <c:showLegendKey val="0"/>
          <c:showVal val="0"/>
          <c:showCatName val="0"/>
          <c:showSerName val="0"/>
          <c:showPercent val="0"/>
          <c:showBubbleSize val="0"/>
        </c:dLbls>
        <c:marker val="1"/>
        <c:smooth val="0"/>
        <c:axId val="77141888"/>
        <c:axId val="77156352"/>
      </c:lineChart>
      <c:dateAx>
        <c:axId val="77141888"/>
        <c:scaling>
          <c:orientation val="minMax"/>
        </c:scaling>
        <c:delete val="1"/>
        <c:axPos val="b"/>
        <c:numFmt formatCode="ge" sourceLinked="1"/>
        <c:majorTickMark val="none"/>
        <c:minorTickMark val="none"/>
        <c:tickLblPos val="none"/>
        <c:crossAx val="77156352"/>
        <c:crosses val="autoZero"/>
        <c:auto val="1"/>
        <c:lblOffset val="100"/>
        <c:baseTimeUnit val="years"/>
      </c:dateAx>
      <c:valAx>
        <c:axId val="77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41.92</c:v>
                </c:pt>
                <c:pt idx="1">
                  <c:v>43.05</c:v>
                </c:pt>
                <c:pt idx="2">
                  <c:v>43.62</c:v>
                </c:pt>
                <c:pt idx="3">
                  <c:v>44.26</c:v>
                </c:pt>
                <c:pt idx="4">
                  <c:v>43.58</c:v>
                </c:pt>
              </c:numCache>
            </c:numRef>
          </c:val>
          <c:extLst xmlns:c16r2="http://schemas.microsoft.com/office/drawing/2015/06/chart">
            <c:ext xmlns:c16="http://schemas.microsoft.com/office/drawing/2014/chart" uri="{C3380CC4-5D6E-409C-BE32-E72D297353CC}">
              <c16:uniqueId val="{00000000-E531-4CEB-800E-01A56D0488A2}"/>
            </c:ext>
          </c:extLst>
        </c:ser>
        <c:dLbls>
          <c:showLegendKey val="0"/>
          <c:showVal val="0"/>
          <c:showCatName val="0"/>
          <c:showSerName val="0"/>
          <c:showPercent val="0"/>
          <c:showBubbleSize val="0"/>
        </c:dLbls>
        <c:gapWidth val="150"/>
        <c:axId val="80586240"/>
        <c:axId val="805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63.6</c:v>
                </c:pt>
                <c:pt idx="2">
                  <c:v>64.23</c:v>
                </c:pt>
                <c:pt idx="3">
                  <c:v>59.4</c:v>
                </c:pt>
                <c:pt idx="4">
                  <c:v>59.35</c:v>
                </c:pt>
              </c:numCache>
            </c:numRef>
          </c:val>
          <c:smooth val="0"/>
          <c:extLst xmlns:c16r2="http://schemas.microsoft.com/office/drawing/2015/06/chart">
            <c:ext xmlns:c16="http://schemas.microsoft.com/office/drawing/2014/chart" uri="{C3380CC4-5D6E-409C-BE32-E72D297353CC}">
              <c16:uniqueId val="{00000001-E531-4CEB-800E-01A56D0488A2}"/>
            </c:ext>
          </c:extLst>
        </c:ser>
        <c:dLbls>
          <c:showLegendKey val="0"/>
          <c:showVal val="0"/>
          <c:showCatName val="0"/>
          <c:showSerName val="0"/>
          <c:showPercent val="0"/>
          <c:showBubbleSize val="0"/>
        </c:dLbls>
        <c:marker val="1"/>
        <c:smooth val="0"/>
        <c:axId val="80586240"/>
        <c:axId val="80588160"/>
      </c:lineChart>
      <c:dateAx>
        <c:axId val="80586240"/>
        <c:scaling>
          <c:orientation val="minMax"/>
        </c:scaling>
        <c:delete val="1"/>
        <c:axPos val="b"/>
        <c:numFmt formatCode="ge" sourceLinked="1"/>
        <c:majorTickMark val="none"/>
        <c:minorTickMark val="none"/>
        <c:tickLblPos val="none"/>
        <c:crossAx val="80588160"/>
        <c:crosses val="autoZero"/>
        <c:auto val="1"/>
        <c:lblOffset val="100"/>
        <c:baseTimeUnit val="years"/>
      </c:dateAx>
      <c:valAx>
        <c:axId val="805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84.48</c:v>
                </c:pt>
                <c:pt idx="1">
                  <c:v>82.98</c:v>
                </c:pt>
                <c:pt idx="2">
                  <c:v>83.07</c:v>
                </c:pt>
                <c:pt idx="3">
                  <c:v>82.77</c:v>
                </c:pt>
                <c:pt idx="4">
                  <c:v>82.6</c:v>
                </c:pt>
              </c:numCache>
            </c:numRef>
          </c:val>
          <c:extLst xmlns:c16r2="http://schemas.microsoft.com/office/drawing/2015/06/chart">
            <c:ext xmlns:c16="http://schemas.microsoft.com/office/drawing/2014/chart" uri="{C3380CC4-5D6E-409C-BE32-E72D297353CC}">
              <c16:uniqueId val="{00000000-E504-4933-A185-C20578CBA3D4}"/>
            </c:ext>
          </c:extLst>
        </c:ser>
        <c:dLbls>
          <c:showLegendKey val="0"/>
          <c:showVal val="0"/>
          <c:showCatName val="0"/>
          <c:showSerName val="0"/>
          <c:showPercent val="0"/>
          <c:showBubbleSize val="0"/>
        </c:dLbls>
        <c:gapWidth val="150"/>
        <c:axId val="80701312"/>
        <c:axId val="807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90.98</c:v>
                </c:pt>
                <c:pt idx="2">
                  <c:v>90.22</c:v>
                </c:pt>
                <c:pt idx="3">
                  <c:v>89.81</c:v>
                </c:pt>
                <c:pt idx="4">
                  <c:v>89.88</c:v>
                </c:pt>
              </c:numCache>
            </c:numRef>
          </c:val>
          <c:smooth val="0"/>
          <c:extLst xmlns:c16r2="http://schemas.microsoft.com/office/drawing/2015/06/chart">
            <c:ext xmlns:c16="http://schemas.microsoft.com/office/drawing/2014/chart" uri="{C3380CC4-5D6E-409C-BE32-E72D297353CC}">
              <c16:uniqueId val="{00000001-E504-4933-A185-C20578CBA3D4}"/>
            </c:ext>
          </c:extLst>
        </c:ser>
        <c:dLbls>
          <c:showLegendKey val="0"/>
          <c:showVal val="0"/>
          <c:showCatName val="0"/>
          <c:showSerName val="0"/>
          <c:showPercent val="0"/>
          <c:showBubbleSize val="0"/>
        </c:dLbls>
        <c:marker val="1"/>
        <c:smooth val="0"/>
        <c:axId val="80701312"/>
        <c:axId val="80703488"/>
      </c:lineChart>
      <c:dateAx>
        <c:axId val="80701312"/>
        <c:scaling>
          <c:orientation val="minMax"/>
        </c:scaling>
        <c:delete val="1"/>
        <c:axPos val="b"/>
        <c:numFmt formatCode="ge" sourceLinked="1"/>
        <c:majorTickMark val="none"/>
        <c:minorTickMark val="none"/>
        <c:tickLblPos val="none"/>
        <c:crossAx val="80703488"/>
        <c:crosses val="autoZero"/>
        <c:auto val="1"/>
        <c:lblOffset val="100"/>
        <c:baseTimeUnit val="years"/>
      </c:dateAx>
      <c:valAx>
        <c:axId val="807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67.260000000000005</c:v>
                </c:pt>
                <c:pt idx="1">
                  <c:v>70.81</c:v>
                </c:pt>
                <c:pt idx="2">
                  <c:v>72.36</c:v>
                </c:pt>
                <c:pt idx="3">
                  <c:v>71.010000000000005</c:v>
                </c:pt>
                <c:pt idx="4">
                  <c:v>70.790000000000006</c:v>
                </c:pt>
              </c:numCache>
            </c:numRef>
          </c:val>
          <c:extLst xmlns:c16r2="http://schemas.microsoft.com/office/drawing/2015/06/chart">
            <c:ext xmlns:c16="http://schemas.microsoft.com/office/drawing/2014/chart" uri="{C3380CC4-5D6E-409C-BE32-E72D297353CC}">
              <c16:uniqueId val="{00000000-F357-4A08-8C2E-70BB7B2BD81C}"/>
            </c:ext>
          </c:extLst>
        </c:ser>
        <c:dLbls>
          <c:showLegendKey val="0"/>
          <c:showVal val="0"/>
          <c:showCatName val="0"/>
          <c:showSerName val="0"/>
          <c:showPercent val="0"/>
          <c:showBubbleSize val="0"/>
        </c:dLbls>
        <c:gapWidth val="150"/>
        <c:axId val="77179136"/>
        <c:axId val="771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7-4A08-8C2E-70BB7B2BD81C}"/>
            </c:ext>
          </c:extLst>
        </c:ser>
        <c:dLbls>
          <c:showLegendKey val="0"/>
          <c:showVal val="0"/>
          <c:showCatName val="0"/>
          <c:showSerName val="0"/>
          <c:showPercent val="0"/>
          <c:showBubbleSize val="0"/>
        </c:dLbls>
        <c:marker val="1"/>
        <c:smooth val="0"/>
        <c:axId val="77179136"/>
        <c:axId val="77181312"/>
      </c:lineChart>
      <c:dateAx>
        <c:axId val="77179136"/>
        <c:scaling>
          <c:orientation val="minMax"/>
        </c:scaling>
        <c:delete val="1"/>
        <c:axPos val="b"/>
        <c:numFmt formatCode="ge" sourceLinked="1"/>
        <c:majorTickMark val="none"/>
        <c:minorTickMark val="none"/>
        <c:tickLblPos val="none"/>
        <c:crossAx val="77181312"/>
        <c:crosses val="autoZero"/>
        <c:auto val="1"/>
        <c:lblOffset val="100"/>
        <c:baseTimeUnit val="years"/>
      </c:dateAx>
      <c:valAx>
        <c:axId val="771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12-4CE8-B965-2B3F5B2EB955}"/>
            </c:ext>
          </c:extLst>
        </c:ser>
        <c:dLbls>
          <c:showLegendKey val="0"/>
          <c:showVal val="0"/>
          <c:showCatName val="0"/>
          <c:showSerName val="0"/>
          <c:showPercent val="0"/>
          <c:showBubbleSize val="0"/>
        </c:dLbls>
        <c:gapWidth val="150"/>
        <c:axId val="80226944"/>
        <c:axId val="802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12-4CE8-B965-2B3F5B2EB955}"/>
            </c:ext>
          </c:extLst>
        </c:ser>
        <c:dLbls>
          <c:showLegendKey val="0"/>
          <c:showVal val="0"/>
          <c:showCatName val="0"/>
          <c:showSerName val="0"/>
          <c:showPercent val="0"/>
          <c:showBubbleSize val="0"/>
        </c:dLbls>
        <c:marker val="1"/>
        <c:smooth val="0"/>
        <c:axId val="80226944"/>
        <c:axId val="80241408"/>
      </c:lineChart>
      <c:dateAx>
        <c:axId val="80226944"/>
        <c:scaling>
          <c:orientation val="minMax"/>
        </c:scaling>
        <c:delete val="1"/>
        <c:axPos val="b"/>
        <c:numFmt formatCode="ge" sourceLinked="1"/>
        <c:majorTickMark val="none"/>
        <c:minorTickMark val="none"/>
        <c:tickLblPos val="none"/>
        <c:crossAx val="80241408"/>
        <c:crosses val="autoZero"/>
        <c:auto val="1"/>
        <c:lblOffset val="100"/>
        <c:baseTimeUnit val="years"/>
      </c:dateAx>
      <c:valAx>
        <c:axId val="802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78-4753-BE97-1C0D41E26378}"/>
            </c:ext>
          </c:extLst>
        </c:ser>
        <c:dLbls>
          <c:showLegendKey val="0"/>
          <c:showVal val="0"/>
          <c:showCatName val="0"/>
          <c:showSerName val="0"/>
          <c:showPercent val="0"/>
          <c:showBubbleSize val="0"/>
        </c:dLbls>
        <c:gapWidth val="150"/>
        <c:axId val="80280576"/>
        <c:axId val="806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78-4753-BE97-1C0D41E26378}"/>
            </c:ext>
          </c:extLst>
        </c:ser>
        <c:dLbls>
          <c:showLegendKey val="0"/>
          <c:showVal val="0"/>
          <c:showCatName val="0"/>
          <c:showSerName val="0"/>
          <c:showPercent val="0"/>
          <c:showBubbleSize val="0"/>
        </c:dLbls>
        <c:marker val="1"/>
        <c:smooth val="0"/>
        <c:axId val="80280576"/>
        <c:axId val="80618624"/>
      </c:lineChart>
      <c:dateAx>
        <c:axId val="80280576"/>
        <c:scaling>
          <c:orientation val="minMax"/>
        </c:scaling>
        <c:delete val="1"/>
        <c:axPos val="b"/>
        <c:numFmt formatCode="ge" sourceLinked="1"/>
        <c:majorTickMark val="none"/>
        <c:minorTickMark val="none"/>
        <c:tickLblPos val="none"/>
        <c:crossAx val="80618624"/>
        <c:crosses val="autoZero"/>
        <c:auto val="1"/>
        <c:lblOffset val="100"/>
        <c:baseTimeUnit val="years"/>
      </c:dateAx>
      <c:valAx>
        <c:axId val="806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97-4093-A7D1-AAE7FBAD6A47}"/>
            </c:ext>
          </c:extLst>
        </c:ser>
        <c:dLbls>
          <c:showLegendKey val="0"/>
          <c:showVal val="0"/>
          <c:showCatName val="0"/>
          <c:showSerName val="0"/>
          <c:showPercent val="0"/>
          <c:showBubbleSize val="0"/>
        </c:dLbls>
        <c:gapWidth val="150"/>
        <c:axId val="80658432"/>
        <c:axId val="806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97-4093-A7D1-AAE7FBAD6A47}"/>
            </c:ext>
          </c:extLst>
        </c:ser>
        <c:dLbls>
          <c:showLegendKey val="0"/>
          <c:showVal val="0"/>
          <c:showCatName val="0"/>
          <c:showSerName val="0"/>
          <c:showPercent val="0"/>
          <c:showBubbleSize val="0"/>
        </c:dLbls>
        <c:marker val="1"/>
        <c:smooth val="0"/>
        <c:axId val="80658432"/>
        <c:axId val="80660352"/>
      </c:lineChart>
      <c:dateAx>
        <c:axId val="80658432"/>
        <c:scaling>
          <c:orientation val="minMax"/>
        </c:scaling>
        <c:delete val="1"/>
        <c:axPos val="b"/>
        <c:numFmt formatCode="ge" sourceLinked="1"/>
        <c:majorTickMark val="none"/>
        <c:minorTickMark val="none"/>
        <c:tickLblPos val="none"/>
        <c:crossAx val="80660352"/>
        <c:crosses val="autoZero"/>
        <c:auto val="1"/>
        <c:lblOffset val="100"/>
        <c:baseTimeUnit val="years"/>
      </c:dateAx>
      <c:valAx>
        <c:axId val="806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66-412F-9494-14237003797A}"/>
            </c:ext>
          </c:extLst>
        </c:ser>
        <c:dLbls>
          <c:showLegendKey val="0"/>
          <c:showVal val="0"/>
          <c:showCatName val="0"/>
          <c:showSerName val="0"/>
          <c:showPercent val="0"/>
          <c:showBubbleSize val="0"/>
        </c:dLbls>
        <c:gapWidth val="150"/>
        <c:axId val="80372096"/>
        <c:axId val="803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66-412F-9494-14237003797A}"/>
            </c:ext>
          </c:extLst>
        </c:ser>
        <c:dLbls>
          <c:showLegendKey val="0"/>
          <c:showVal val="0"/>
          <c:showCatName val="0"/>
          <c:showSerName val="0"/>
          <c:showPercent val="0"/>
          <c:showBubbleSize val="0"/>
        </c:dLbls>
        <c:marker val="1"/>
        <c:smooth val="0"/>
        <c:axId val="80372096"/>
        <c:axId val="80374016"/>
      </c:lineChart>
      <c:dateAx>
        <c:axId val="80372096"/>
        <c:scaling>
          <c:orientation val="minMax"/>
        </c:scaling>
        <c:delete val="1"/>
        <c:axPos val="b"/>
        <c:numFmt formatCode="ge" sourceLinked="1"/>
        <c:majorTickMark val="none"/>
        <c:minorTickMark val="none"/>
        <c:tickLblPos val="none"/>
        <c:crossAx val="80374016"/>
        <c:crosses val="autoZero"/>
        <c:auto val="1"/>
        <c:lblOffset val="100"/>
        <c:baseTimeUnit val="years"/>
      </c:dateAx>
      <c:valAx>
        <c:axId val="803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897.02</c:v>
                </c:pt>
                <c:pt idx="1">
                  <c:v>764.31</c:v>
                </c:pt>
                <c:pt idx="2">
                  <c:v>683.68</c:v>
                </c:pt>
                <c:pt idx="3">
                  <c:v>475.42</c:v>
                </c:pt>
                <c:pt idx="4">
                  <c:v>587.07000000000005</c:v>
                </c:pt>
              </c:numCache>
            </c:numRef>
          </c:val>
          <c:extLst xmlns:c16r2="http://schemas.microsoft.com/office/drawing/2015/06/chart">
            <c:ext xmlns:c16="http://schemas.microsoft.com/office/drawing/2014/chart" uri="{C3380CC4-5D6E-409C-BE32-E72D297353CC}">
              <c16:uniqueId val="{00000000-3244-4AFC-B99E-299A4BDA98CE}"/>
            </c:ext>
          </c:extLst>
        </c:ser>
        <c:dLbls>
          <c:showLegendKey val="0"/>
          <c:showVal val="0"/>
          <c:showCatName val="0"/>
          <c:showSerName val="0"/>
          <c:showPercent val="0"/>
          <c:showBubbleSize val="0"/>
        </c:dLbls>
        <c:gapWidth val="150"/>
        <c:axId val="80417536"/>
        <c:axId val="804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739.53</c:v>
                </c:pt>
                <c:pt idx="2">
                  <c:v>721.06</c:v>
                </c:pt>
                <c:pt idx="3">
                  <c:v>862.87</c:v>
                </c:pt>
                <c:pt idx="4">
                  <c:v>716.96</c:v>
                </c:pt>
              </c:numCache>
            </c:numRef>
          </c:val>
          <c:smooth val="0"/>
          <c:extLst xmlns:c16r2="http://schemas.microsoft.com/office/drawing/2015/06/chart">
            <c:ext xmlns:c16="http://schemas.microsoft.com/office/drawing/2014/chart" uri="{C3380CC4-5D6E-409C-BE32-E72D297353CC}">
              <c16:uniqueId val="{00000001-3244-4AFC-B99E-299A4BDA98CE}"/>
            </c:ext>
          </c:extLst>
        </c:ser>
        <c:dLbls>
          <c:showLegendKey val="0"/>
          <c:showVal val="0"/>
          <c:showCatName val="0"/>
          <c:showSerName val="0"/>
          <c:showPercent val="0"/>
          <c:showBubbleSize val="0"/>
        </c:dLbls>
        <c:marker val="1"/>
        <c:smooth val="0"/>
        <c:axId val="80417536"/>
        <c:axId val="80419456"/>
      </c:lineChart>
      <c:dateAx>
        <c:axId val="80417536"/>
        <c:scaling>
          <c:orientation val="minMax"/>
        </c:scaling>
        <c:delete val="1"/>
        <c:axPos val="b"/>
        <c:numFmt formatCode="ge" sourceLinked="1"/>
        <c:majorTickMark val="none"/>
        <c:minorTickMark val="none"/>
        <c:tickLblPos val="none"/>
        <c:crossAx val="80419456"/>
        <c:crosses val="autoZero"/>
        <c:auto val="1"/>
        <c:lblOffset val="100"/>
        <c:baseTimeUnit val="years"/>
      </c:dateAx>
      <c:valAx>
        <c:axId val="804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75.62</c:v>
                </c:pt>
                <c:pt idx="1">
                  <c:v>76.39</c:v>
                </c:pt>
                <c:pt idx="2">
                  <c:v>78.62</c:v>
                </c:pt>
                <c:pt idx="3">
                  <c:v>80.61</c:v>
                </c:pt>
                <c:pt idx="4">
                  <c:v>81.93</c:v>
                </c:pt>
              </c:numCache>
            </c:numRef>
          </c:val>
          <c:extLst xmlns:c16r2="http://schemas.microsoft.com/office/drawing/2015/06/chart">
            <c:ext xmlns:c16="http://schemas.microsoft.com/office/drawing/2014/chart" uri="{C3380CC4-5D6E-409C-BE32-E72D297353CC}">
              <c16:uniqueId val="{00000000-9609-4102-887F-6162459352E7}"/>
            </c:ext>
          </c:extLst>
        </c:ser>
        <c:dLbls>
          <c:showLegendKey val="0"/>
          <c:showVal val="0"/>
          <c:showCatName val="0"/>
          <c:showSerName val="0"/>
          <c:showPercent val="0"/>
          <c:showBubbleSize val="0"/>
        </c:dLbls>
        <c:gapWidth val="150"/>
        <c:axId val="80446592"/>
        <c:axId val="804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84.05</c:v>
                </c:pt>
                <c:pt idx="2">
                  <c:v>84.86</c:v>
                </c:pt>
                <c:pt idx="3">
                  <c:v>85.39</c:v>
                </c:pt>
                <c:pt idx="4">
                  <c:v>88.09</c:v>
                </c:pt>
              </c:numCache>
            </c:numRef>
          </c:val>
          <c:smooth val="0"/>
          <c:extLst xmlns:c16r2="http://schemas.microsoft.com/office/drawing/2015/06/chart">
            <c:ext xmlns:c16="http://schemas.microsoft.com/office/drawing/2014/chart" uri="{C3380CC4-5D6E-409C-BE32-E72D297353CC}">
              <c16:uniqueId val="{00000001-9609-4102-887F-6162459352E7}"/>
            </c:ext>
          </c:extLst>
        </c:ser>
        <c:dLbls>
          <c:showLegendKey val="0"/>
          <c:showVal val="0"/>
          <c:showCatName val="0"/>
          <c:showSerName val="0"/>
          <c:showPercent val="0"/>
          <c:showBubbleSize val="0"/>
        </c:dLbls>
        <c:marker val="1"/>
        <c:smooth val="0"/>
        <c:axId val="80446592"/>
        <c:axId val="80448512"/>
      </c:lineChart>
      <c:dateAx>
        <c:axId val="80446592"/>
        <c:scaling>
          <c:orientation val="minMax"/>
        </c:scaling>
        <c:delete val="1"/>
        <c:axPos val="b"/>
        <c:numFmt formatCode="ge" sourceLinked="1"/>
        <c:majorTickMark val="none"/>
        <c:minorTickMark val="none"/>
        <c:tickLblPos val="none"/>
        <c:crossAx val="80448512"/>
        <c:crosses val="autoZero"/>
        <c:auto val="1"/>
        <c:lblOffset val="100"/>
        <c:baseTimeUnit val="years"/>
      </c:dateAx>
      <c:valAx>
        <c:axId val="804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202.57</c:v>
                </c:pt>
                <c:pt idx="1">
                  <c:v>201.73</c:v>
                </c:pt>
                <c:pt idx="2">
                  <c:v>200.58</c:v>
                </c:pt>
                <c:pt idx="3">
                  <c:v>209.54</c:v>
                </c:pt>
                <c:pt idx="4">
                  <c:v>212.9</c:v>
                </c:pt>
              </c:numCache>
            </c:numRef>
          </c:val>
          <c:extLst xmlns:c16r2="http://schemas.microsoft.com/office/drawing/2015/06/chart">
            <c:ext xmlns:c16="http://schemas.microsoft.com/office/drawing/2014/chart" uri="{C3380CC4-5D6E-409C-BE32-E72D297353CC}">
              <c16:uniqueId val="{00000000-9C79-4929-B68E-0BA6D0A525C2}"/>
            </c:ext>
          </c:extLst>
        </c:ser>
        <c:dLbls>
          <c:showLegendKey val="0"/>
          <c:showVal val="0"/>
          <c:showCatName val="0"/>
          <c:showSerName val="0"/>
          <c:showPercent val="0"/>
          <c:showBubbleSize val="0"/>
        </c:dLbls>
        <c:gapWidth val="150"/>
        <c:axId val="80475264"/>
        <c:axId val="80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190.12</c:v>
                </c:pt>
                <c:pt idx="2">
                  <c:v>188.14</c:v>
                </c:pt>
                <c:pt idx="3">
                  <c:v>188.79</c:v>
                </c:pt>
                <c:pt idx="4">
                  <c:v>181.8</c:v>
                </c:pt>
              </c:numCache>
            </c:numRef>
          </c:val>
          <c:smooth val="0"/>
          <c:extLst xmlns:c16r2="http://schemas.microsoft.com/office/drawing/2015/06/chart">
            <c:ext xmlns:c16="http://schemas.microsoft.com/office/drawing/2014/chart" uri="{C3380CC4-5D6E-409C-BE32-E72D297353CC}">
              <c16:uniqueId val="{00000001-9C79-4929-B68E-0BA6D0A525C2}"/>
            </c:ext>
          </c:extLst>
        </c:ser>
        <c:dLbls>
          <c:showLegendKey val="0"/>
          <c:showVal val="0"/>
          <c:showCatName val="0"/>
          <c:showSerName val="0"/>
          <c:showPercent val="0"/>
          <c:showBubbleSize val="0"/>
        </c:dLbls>
        <c:marker val="1"/>
        <c:smooth val="0"/>
        <c:axId val="80475264"/>
        <c:axId val="80477184"/>
      </c:lineChart>
      <c:dateAx>
        <c:axId val="80475264"/>
        <c:scaling>
          <c:orientation val="minMax"/>
        </c:scaling>
        <c:delete val="1"/>
        <c:axPos val="b"/>
        <c:numFmt formatCode="ge" sourceLinked="1"/>
        <c:majorTickMark val="none"/>
        <c:minorTickMark val="none"/>
        <c:tickLblPos val="none"/>
        <c:crossAx val="80477184"/>
        <c:crosses val="autoZero"/>
        <c:auto val="1"/>
        <c:lblOffset val="100"/>
        <c:baseTimeUnit val="years"/>
      </c:dateAx>
      <c:valAx>
        <c:axId val="80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臼杵市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122</v>
      </c>
      <c r="AE8" s="49"/>
      <c r="AF8" s="49"/>
      <c r="AG8" s="49"/>
      <c r="AH8" s="49"/>
      <c r="AI8" s="49"/>
      <c r="AJ8" s="49"/>
      <c r="AK8" s="4"/>
      <c r="AL8" s="50">
        <f>データ!S6</f>
        <v>39952</v>
      </c>
      <c r="AM8" s="50"/>
      <c r="AN8" s="50"/>
      <c r="AO8" s="50"/>
      <c r="AP8" s="50"/>
      <c r="AQ8" s="50"/>
      <c r="AR8" s="50"/>
      <c r="AS8" s="50"/>
      <c r="AT8" s="45">
        <f>データ!T6</f>
        <v>291.2</v>
      </c>
      <c r="AU8" s="45"/>
      <c r="AV8" s="45"/>
      <c r="AW8" s="45"/>
      <c r="AX8" s="45"/>
      <c r="AY8" s="45"/>
      <c r="AZ8" s="45"/>
      <c r="BA8" s="45"/>
      <c r="BB8" s="45">
        <f>データ!U6</f>
        <v>137.19999999999999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41.71</v>
      </c>
      <c r="Q10" s="45"/>
      <c r="R10" s="45"/>
      <c r="S10" s="45"/>
      <c r="T10" s="45"/>
      <c r="U10" s="45"/>
      <c r="V10" s="45"/>
      <c r="W10" s="45">
        <f>データ!Q6</f>
        <v>85.54</v>
      </c>
      <c r="X10" s="45"/>
      <c r="Y10" s="45"/>
      <c r="Z10" s="45"/>
      <c r="AA10" s="45"/>
      <c r="AB10" s="45"/>
      <c r="AC10" s="45"/>
      <c r="AD10" s="50">
        <f>データ!R6</f>
        <v>2860</v>
      </c>
      <c r="AE10" s="50"/>
      <c r="AF10" s="50"/>
      <c r="AG10" s="50"/>
      <c r="AH10" s="50"/>
      <c r="AI10" s="50"/>
      <c r="AJ10" s="50"/>
      <c r="AK10" s="2"/>
      <c r="AL10" s="50">
        <f>データ!V6</f>
        <v>16573</v>
      </c>
      <c r="AM10" s="50"/>
      <c r="AN10" s="50"/>
      <c r="AO10" s="50"/>
      <c r="AP10" s="50"/>
      <c r="AQ10" s="50"/>
      <c r="AR10" s="50"/>
      <c r="AS10" s="50"/>
      <c r="AT10" s="45">
        <f>データ!W6</f>
        <v>4.79</v>
      </c>
      <c r="AU10" s="45"/>
      <c r="AV10" s="45"/>
      <c r="AW10" s="45"/>
      <c r="AX10" s="45"/>
      <c r="AY10" s="45"/>
      <c r="AZ10" s="45"/>
      <c r="BA10" s="45"/>
      <c r="BB10" s="45">
        <f>データ!X6</f>
        <v>3459.92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124</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442062</v>
      </c>
      <c r="D6" s="33">
        <f t="shared" si="3"/>
        <v>47</v>
      </c>
      <c r="E6" s="33">
        <f t="shared" si="3"/>
        <v>17</v>
      </c>
      <c r="F6" s="33">
        <f t="shared" si="3"/>
        <v>1</v>
      </c>
      <c r="G6" s="33">
        <f t="shared" si="3"/>
        <v>0</v>
      </c>
      <c r="H6" s="33" t="str">
        <f t="shared" si="3"/>
        <v>大分県　臼杵市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41.71</v>
      </c>
      <c r="Q6" s="34">
        <f t="shared" si="3"/>
        <v>85.54</v>
      </c>
      <c r="R6" s="34">
        <f t="shared" si="3"/>
        <v>2860</v>
      </c>
      <c r="S6" s="34">
        <f t="shared" si="3"/>
        <v>39952</v>
      </c>
      <c r="T6" s="34">
        <f t="shared" si="3"/>
        <v>291.2</v>
      </c>
      <c r="U6" s="34">
        <f t="shared" si="3"/>
        <v>137.19999999999999</v>
      </c>
      <c r="V6" s="34">
        <f t="shared" si="3"/>
        <v>16573</v>
      </c>
      <c r="W6" s="34">
        <f t="shared" si="3"/>
        <v>4.79</v>
      </c>
      <c r="X6" s="34">
        <f t="shared" si="3"/>
        <v>3459.92</v>
      </c>
      <c r="Y6" s="35">
        <f>IF(Y7="",NA(),Y7)</f>
        <v>67.260000000000005</v>
      </c>
      <c r="Z6" s="35">
        <f t="shared" ref="Z6:AH6" si="4">IF(Z7="",NA(),Z7)</f>
        <v>70.81</v>
      </c>
      <c r="AA6" s="35">
        <f t="shared" si="4"/>
        <v>72.36</v>
      </c>
      <c r="AB6" s="35">
        <f t="shared" si="4"/>
        <v>71.010000000000005</v>
      </c>
      <c r="AC6" s="35">
        <f t="shared" si="4"/>
        <v>70.790000000000006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897.02</v>
      </c>
      <c r="BG6" s="35">
        <f t="shared" ref="BG6:BO6" si="7">IF(BG7="",NA(),BG7)</f>
        <v>764.31</v>
      </c>
      <c r="BH6" s="35">
        <f t="shared" si="7"/>
        <v>683.68</v>
      </c>
      <c r="BI6" s="35">
        <f t="shared" si="7"/>
        <v>475.42</v>
      </c>
      <c r="BJ6" s="35">
        <f t="shared" si="7"/>
        <v>587.07000000000005</v>
      </c>
      <c r="BK6" s="35">
        <f t="shared" si="7"/>
        <v>1273.52</v>
      </c>
      <c r="BL6" s="35">
        <f t="shared" si="7"/>
        <v>739.53</v>
      </c>
      <c r="BM6" s="35">
        <f t="shared" si="7"/>
        <v>721.06</v>
      </c>
      <c r="BN6" s="35">
        <f t="shared" si="7"/>
        <v>862.87</v>
      </c>
      <c r="BO6" s="35">
        <f t="shared" si="7"/>
        <v>716.96</v>
      </c>
      <c r="BP6" s="34" t="str">
        <f>IF(BP7="","",IF(BP7="-","【-】","【"&amp;SUBSTITUTE(TEXT(BP7,"#,##0.00"),"-","△")&amp;"】"))</f>
        <v>【728.30】</v>
      </c>
      <c r="BQ6" s="35">
        <f>IF(BQ7="",NA(),BQ7)</f>
        <v>75.62</v>
      </c>
      <c r="BR6" s="35">
        <f t="shared" ref="BR6:BZ6" si="8">IF(BR7="",NA(),BR7)</f>
        <v>76.39</v>
      </c>
      <c r="BS6" s="35">
        <f t="shared" si="8"/>
        <v>78.62</v>
      </c>
      <c r="BT6" s="35">
        <f t="shared" si="8"/>
        <v>80.61</v>
      </c>
      <c r="BU6" s="35">
        <f t="shared" si="8"/>
        <v>81.93</v>
      </c>
      <c r="BV6" s="35">
        <f t="shared" si="8"/>
        <v>67.849999999999994</v>
      </c>
      <c r="BW6" s="35">
        <f t="shared" si="8"/>
        <v>84.05</v>
      </c>
      <c r="BX6" s="35">
        <f t="shared" si="8"/>
        <v>84.86</v>
      </c>
      <c r="BY6" s="35">
        <f t="shared" si="8"/>
        <v>85.39</v>
      </c>
      <c r="BZ6" s="35">
        <f t="shared" si="8"/>
        <v>88.09</v>
      </c>
      <c r="CA6" s="34" t="str">
        <f>IF(CA7="","",IF(CA7="-","【-】","【"&amp;SUBSTITUTE(TEXT(CA7,"#,##0.00"),"-","△")&amp;"】"))</f>
        <v>【100.04】</v>
      </c>
      <c r="CB6" s="35">
        <f>IF(CB7="",NA(),CB7)</f>
        <v>202.57</v>
      </c>
      <c r="CC6" s="35">
        <f t="shared" ref="CC6:CK6" si="9">IF(CC7="",NA(),CC7)</f>
        <v>201.73</v>
      </c>
      <c r="CD6" s="35">
        <f t="shared" si="9"/>
        <v>200.58</v>
      </c>
      <c r="CE6" s="35">
        <f t="shared" si="9"/>
        <v>209.54</v>
      </c>
      <c r="CF6" s="35">
        <f t="shared" si="9"/>
        <v>212.9</v>
      </c>
      <c r="CG6" s="35">
        <f t="shared" si="9"/>
        <v>224.94</v>
      </c>
      <c r="CH6" s="35">
        <f t="shared" si="9"/>
        <v>190.12</v>
      </c>
      <c r="CI6" s="35">
        <f t="shared" si="9"/>
        <v>188.14</v>
      </c>
      <c r="CJ6" s="35">
        <f t="shared" si="9"/>
        <v>188.79</v>
      </c>
      <c r="CK6" s="35">
        <f t="shared" si="9"/>
        <v>181.8</v>
      </c>
      <c r="CL6" s="34" t="str">
        <f>IF(CL7="","",IF(CL7="-","【-】","【"&amp;SUBSTITUTE(TEXT(CL7,"#,##0.00"),"-","△")&amp;"】"))</f>
        <v>【137.82】</v>
      </c>
      <c r="CM6" s="35">
        <f>IF(CM7="",NA(),CM7)</f>
        <v>41.92</v>
      </c>
      <c r="CN6" s="35">
        <f t="shared" ref="CN6:CV6" si="10">IF(CN7="",NA(),CN7)</f>
        <v>43.05</v>
      </c>
      <c r="CO6" s="35">
        <f t="shared" si="10"/>
        <v>43.62</v>
      </c>
      <c r="CP6" s="35">
        <f t="shared" si="10"/>
        <v>44.26</v>
      </c>
      <c r="CQ6" s="35">
        <f t="shared" si="10"/>
        <v>43.58</v>
      </c>
      <c r="CR6" s="35">
        <f t="shared" si="10"/>
        <v>55.41</v>
      </c>
      <c r="CS6" s="35">
        <f t="shared" si="10"/>
        <v>63.6</v>
      </c>
      <c r="CT6" s="35">
        <f t="shared" si="10"/>
        <v>64.23</v>
      </c>
      <c r="CU6" s="35">
        <f t="shared" si="10"/>
        <v>59.4</v>
      </c>
      <c r="CV6" s="35">
        <f t="shared" si="10"/>
        <v>59.35</v>
      </c>
      <c r="CW6" s="34" t="str">
        <f>IF(CW7="","",IF(CW7="-","【-】","【"&amp;SUBSTITUTE(TEXT(CW7,"#,##0.00"),"-","△")&amp;"】"))</f>
        <v>【60.09】</v>
      </c>
      <c r="CX6" s="35">
        <f>IF(CX7="",NA(),CX7)</f>
        <v>84.48</v>
      </c>
      <c r="CY6" s="35">
        <f t="shared" ref="CY6:DG6" si="11">IF(CY7="",NA(),CY7)</f>
        <v>82.98</v>
      </c>
      <c r="CZ6" s="35">
        <f t="shared" si="11"/>
        <v>83.07</v>
      </c>
      <c r="DA6" s="35">
        <f t="shared" si="11"/>
        <v>82.77</v>
      </c>
      <c r="DB6" s="35">
        <f t="shared" si="11"/>
        <v>82.6</v>
      </c>
      <c r="DC6" s="35">
        <f t="shared" si="11"/>
        <v>84.12</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442062</v>
      </c>
      <c r="D7" s="37">
        <v>47</v>
      </c>
      <c r="E7" s="37">
        <v>17</v>
      </c>
      <c r="F7" s="37">
        <v>1</v>
      </c>
      <c r="G7" s="37">
        <v>0</v>
      </c>
      <c r="H7" s="37" t="s">
        <v>110</v>
      </c>
      <c r="I7" s="37" t="s">
        <v>111</v>
      </c>
      <c r="J7" s="37" t="s">
        <v>112</v>
      </c>
      <c r="K7" s="37" t="s">
        <v>113</v>
      </c>
      <c r="L7" s="37" t="s">
        <v>114</v>
      </c>
      <c r="M7" s="37"/>
      <c r="N7" s="38" t="s">
        <v>115</v>
      </c>
      <c r="O7" s="38" t="s">
        <v>116</v>
      </c>
      <c r="P7" s="38">
        <v>41.71</v>
      </c>
      <c r="Q7" s="38">
        <v>85.54</v>
      </c>
      <c r="R7" s="38">
        <v>2860</v>
      </c>
      <c r="S7" s="38">
        <v>39952</v>
      </c>
      <c r="T7" s="38">
        <v>291.2</v>
      </c>
      <c r="U7" s="38">
        <v>137.19999999999999</v>
      </c>
      <c r="V7" s="38">
        <v>16573</v>
      </c>
      <c r="W7" s="38">
        <v>4.79</v>
      </c>
      <c r="X7" s="38">
        <v>3459.92</v>
      </c>
      <c r="Y7" s="38">
        <v>67.260000000000005</v>
      </c>
      <c r="Z7" s="38">
        <v>70.81</v>
      </c>
      <c r="AA7" s="38">
        <v>72.36</v>
      </c>
      <c r="AB7" s="38">
        <v>71.010000000000005</v>
      </c>
      <c r="AC7" s="38">
        <v>70.790000000000006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897.02</v>
      </c>
      <c r="BG7" s="38">
        <v>764.31</v>
      </c>
      <c r="BH7" s="38">
        <v>683.68</v>
      </c>
      <c r="BI7" s="38">
        <v>475.42</v>
      </c>
      <c r="BJ7" s="38">
        <v>587.07000000000005</v>
      </c>
      <c r="BK7" s="38">
        <v>1273.52</v>
      </c>
      <c r="BL7" s="38">
        <v>739.53</v>
      </c>
      <c r="BM7" s="38">
        <v>721.06</v>
      </c>
      <c r="BN7" s="38">
        <v>862.87</v>
      </c>
      <c r="BO7" s="38">
        <v>716.96</v>
      </c>
      <c r="BP7" s="38">
        <v>728.3</v>
      </c>
      <c r="BQ7" s="38">
        <v>75.62</v>
      </c>
      <c r="BR7" s="38">
        <v>76.39</v>
      </c>
      <c r="BS7" s="38">
        <v>78.62</v>
      </c>
      <c r="BT7" s="38">
        <v>80.61</v>
      </c>
      <c r="BU7" s="38">
        <v>81.93</v>
      </c>
      <c r="BV7" s="38">
        <v>67.849999999999994</v>
      </c>
      <c r="BW7" s="38">
        <v>84.05</v>
      </c>
      <c r="BX7" s="38">
        <v>84.86</v>
      </c>
      <c r="BY7" s="38">
        <v>85.39</v>
      </c>
      <c r="BZ7" s="38">
        <v>88.09</v>
      </c>
      <c r="CA7" s="38">
        <v>100.04</v>
      </c>
      <c r="CB7" s="38">
        <v>202.57</v>
      </c>
      <c r="CC7" s="38">
        <v>201.73</v>
      </c>
      <c r="CD7" s="38">
        <v>200.58</v>
      </c>
      <c r="CE7" s="38">
        <v>209.54</v>
      </c>
      <c r="CF7" s="38">
        <v>212.9</v>
      </c>
      <c r="CG7" s="38">
        <v>224.94</v>
      </c>
      <c r="CH7" s="38">
        <v>190.12</v>
      </c>
      <c r="CI7" s="38">
        <v>188.14</v>
      </c>
      <c r="CJ7" s="38">
        <v>188.79</v>
      </c>
      <c r="CK7" s="38">
        <v>181.8</v>
      </c>
      <c r="CL7" s="38">
        <v>137.82</v>
      </c>
      <c r="CM7" s="38">
        <v>41.92</v>
      </c>
      <c r="CN7" s="38">
        <v>43.05</v>
      </c>
      <c r="CO7" s="38">
        <v>43.62</v>
      </c>
      <c r="CP7" s="38">
        <v>44.26</v>
      </c>
      <c r="CQ7" s="38">
        <v>43.58</v>
      </c>
      <c r="CR7" s="38">
        <v>55.41</v>
      </c>
      <c r="CS7" s="38">
        <v>63.6</v>
      </c>
      <c r="CT7" s="38">
        <v>64.23</v>
      </c>
      <c r="CU7" s="38">
        <v>59.4</v>
      </c>
      <c r="CV7" s="38">
        <v>59.35</v>
      </c>
      <c r="CW7" s="38">
        <v>60.09</v>
      </c>
      <c r="CX7" s="38">
        <v>84.48</v>
      </c>
      <c r="CY7" s="38">
        <v>82.98</v>
      </c>
      <c r="CZ7" s="38">
        <v>83.07</v>
      </c>
      <c r="DA7" s="38">
        <v>82.77</v>
      </c>
      <c r="DB7" s="38">
        <v>82.6</v>
      </c>
      <c r="DC7" s="38">
        <v>84.12</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2018-02-09T07:17:25Z</cp:lastPrinted>
  <dcterms:created xsi:type="dcterms:W3CDTF">2017-12-25T02:13:26Z</dcterms:created>
  <dcterms:modified xsi:type="dcterms:W3CDTF">2018-03-13T04:58:36Z</dcterms:modified>
  <cp:category/>
</cp:coreProperties>
</file>