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<sst xmlns="http://schemas.openxmlformats.org/spreadsheetml/2006/main" count="240" uniqueCount="126">
  <si>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</si>
  <si>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</si>
  <si>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</si>
  <si>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</si>
  <si>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</si>
  <si>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</si>
  <si>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</si>
  <si>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</si>
  <si>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</si>
  <si>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</si>
  <si>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</si>
  <si>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</si>
  <si>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</si>
  <si>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</si>
  <si>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</si>
  <si>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</si>
  <si>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</si>
  <si>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</si>
  <si>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</si>
  <si>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</si>
  <si>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</si>
  <si>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</si>
  <si>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</si>
  <si>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</si>
  <si>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</si>
  <si>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</si>
  <si>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</si>
  <si>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</si>
  <si>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</si>
  <si>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</si>
  <si>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</si>
  <si>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</si>
  <si>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</si>
  <si>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</si>
  <si>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</si>
  <si>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</si>
  <si>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</si>
  <si>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</si>
  <si>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</si>
  <si>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</si>
  <si>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</si>
  <si>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</si>
  <si>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</si>
  <si>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</si>
  <si>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</si>
  <si>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</si>
  <si>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</si>
  <si>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</si>
  <si>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</si>
  <si>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</si>
  <si>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</si>
  <si>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</si>
  <si>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</si>
  <si>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</si>
  <si>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</si>
  <si>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</si>
  <si>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</si>
  <si>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</si>
  <si>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</si>
  <si>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</si>
  <si>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</si>
  <si>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</si>
  <si>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</si>
  <si>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</si>
  <si>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</si>
  <si>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</si>
  <si>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</si>
  <si>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</si>
  <si>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</si>
  <si>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</si>
  <si>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</si>
  <si>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</si>
  <si>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</si>
  <si>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</si>
  <si>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</si>
  <si>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</si>
  <si>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</si>
  <si>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</si>
  <si>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</si>
  <si>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</si>
  <si>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</si>
  <si>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</si>
  <si>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</si>
  <si>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</si>
  <si>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</si>
  <si>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</si>
  <si>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</si>
  <si>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</si>
  <si>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</si>
  <si>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</si>
  <si>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</si>
  <si>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</si>
  <si>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</si>
  <si>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</si>
  <si>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</si>
  <si>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</si>
  <si>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</si>
  <si>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</si>
  <si>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</si>
  <si>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</si>
  <si>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</si>
  <si>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</si>
  <si>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</si>
  <si>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</si>
  <si>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</si>
  <si>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</si>
  <si>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</si>
  <si>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</si>
  <si>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</si>
  <si>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</si>
  <si>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</si>
  <si>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</si>
  <si>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</si>
  <si>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</si>
  <si>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</si>
  <si>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</si>
  <si>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</si>
  <si>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</si>
  <si>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</si>
  <si>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</si>
  <si>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</si>
  <si>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</si>
  <si>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</si>
  <si>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漁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④企業債残高対事業規模比率については当該事業に係る企業債についてはその償還の大部分に一般会計からの繰入金を充てているため類似団体の平均値を大きく下回っている。
　また、⑤経費回収率が類似団体平均値を下回り、⑥汚水処理原価は平均値より高くなっていることから、使用料収入の適正な確保及び維持管理費の抑制が不十分であるといえる。
　⑦施設利用率及び⑧水洗化率が類似団体の平均値を下回っており、使用料収入不足の一因となっているといえる。
</t>
    <rPh sb="99" eb="101">
      <t>イゾン</t>
    </rPh>
    <rPh sb="251" eb="252">
      <t>オヨ</t>
    </rPh>
    <rPh sb="262" eb="265">
      <t>フジュウブン</t>
    </rPh>
    <rPh sb="289" eb="291">
      <t>ルイジ</t>
    </rPh>
    <rPh sb="291" eb="293">
      <t>ダンタイ</t>
    </rPh>
    <rPh sb="296" eb="297">
      <t>チ</t>
    </rPh>
    <rPh sb="298" eb="300">
      <t>シタマワ</t>
    </rPh>
    <rPh sb="305" eb="308">
      <t>シヨウリョウ</t>
    </rPh>
    <rPh sb="308" eb="310">
      <t>シュウニュウ</t>
    </rPh>
    <rPh sb="310" eb="312">
      <t>フソク</t>
    </rPh>
    <rPh sb="313" eb="315">
      <t>イチイン</t>
    </rPh>
    <phoneticPr fontId="7"/>
  </si>
  <si>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7"/>
  </si>
  <si>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施設の長寿命化計画に基づいた改築等により、維持管理費の抑制に努めるとともに、未加入世帯への加入促進等を行うことにより、経営の安定化に努める。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3" eb="126">
      <t>ミカニュウ</t>
    </rPh>
    <rPh sb="126" eb="128">
      <t>セタイ</t>
    </rPh>
    <rPh sb="130" eb="132">
      <t>カニュウ</t>
    </rPh>
    <rPh sb="132" eb="135">
      <t>ソクシントウ</t>
    </rPh>
    <rPh sb="136" eb="137">
      <t>オコナ</t>
    </rPh>
    <rPh sb="144" eb="146">
      <t>ケイエイ</t>
    </rPh>
    <rPh sb="147" eb="150">
      <t>アンテイカ</t>
    </rPh>
    <rPh sb="151" eb="15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</si>
</sst>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0.38</c:v>
                </c:pt>
                <c:pt idx="3">
                  <c:v>0</c:v>
                </c:pt>
                <c:pt idx="4">
                  <c:v>0</c:v>
                </c:pt>
              </c:numCache>
            </c:numRef>
          </c:val>
        </c:ser>
        <c:dLbls>
          <c:showLegendKey val="0"/>
          <c:showVal val="0"/>
          <c:showCatName val="0"/>
          <c:showSerName val="0"/>
          <c:showPercent val="0"/>
          <c:showBubbleSize val="0"/>
        </c:dLbls>
        <c:gapWidth val="150"/>
        <c:axId val="42802560"/>
        <c:axId val="42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42802560"/>
        <c:axId val="42812928"/>
      </c:lineChart>
      <c:dateAx>
        <c:axId val="42802560"/>
        <c:scaling>
          <c:orientation val="minMax"/>
        </c:scaling>
        <c:delete val="1"/>
        <c:axPos val="b"/>
        <c:numFmt formatCode="ge" sourceLinked="1"/>
        <c:majorTickMark val="none"/>
        <c:minorTickMark val="none"/>
        <c:tickLblPos val="none"/>
        <c:crossAx val="42812928"/>
        <c:crosses val="autoZero"/>
        <c:auto val="1"/>
        <c:lblOffset val="100"/>
        <c:baseTimeUnit val="years"/>
      </c:dateAx>
      <c:valAx>
        <c:axId val="42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31.86</c:v>
                </c:pt>
                <c:pt idx="1">
                  <c:v>36.36</c:v>
                </c:pt>
                <c:pt idx="2">
                  <c:v>34.68</c:v>
                </c:pt>
                <c:pt idx="3">
                  <c:v>34.22</c:v>
                </c:pt>
                <c:pt idx="4">
                  <c:v>33.31</c:v>
                </c:pt>
              </c:numCache>
            </c:numRef>
          </c:val>
        </c:ser>
        <c:dLbls>
          <c:showLegendKey val="0"/>
          <c:showVal val="0"/>
          <c:showCatName val="0"/>
          <c:showSerName val="0"/>
          <c:showPercent val="0"/>
          <c:showBubbleSize val="0"/>
        </c:dLbls>
        <c:gapWidth val="150"/>
        <c:axId val="54992896"/>
        <c:axId val="549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54992896"/>
        <c:axId val="54994816"/>
      </c:lineChart>
      <c:dateAx>
        <c:axId val="54992896"/>
        <c:scaling>
          <c:orientation val="minMax"/>
        </c:scaling>
        <c:delete val="1"/>
        <c:axPos val="b"/>
        <c:numFmt formatCode="ge" sourceLinked="1"/>
        <c:majorTickMark val="none"/>
        <c:minorTickMark val="none"/>
        <c:tickLblPos val="none"/>
        <c:crossAx val="54994816"/>
        <c:crosses val="autoZero"/>
        <c:auto val="1"/>
        <c:lblOffset val="100"/>
        <c:baseTimeUnit val="years"/>
      </c:dateAx>
      <c:valAx>
        <c:axId val="54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77.349999999999994</c:v>
                </c:pt>
                <c:pt idx="1">
                  <c:v>77.56</c:v>
                </c:pt>
                <c:pt idx="2">
                  <c:v>79.239999999999995</c:v>
                </c:pt>
                <c:pt idx="3">
                  <c:v>76.650000000000006</c:v>
                </c:pt>
                <c:pt idx="4">
                  <c:v>78.05</c:v>
                </c:pt>
              </c:numCache>
            </c:numRef>
          </c:val>
        </c:ser>
        <c:dLbls>
          <c:showLegendKey val="0"/>
          <c:showVal val="0"/>
          <c:showCatName val="0"/>
          <c:showSerName val="0"/>
          <c:showPercent val="0"/>
          <c:showBubbleSize val="0"/>
        </c:dLbls>
        <c:gapWidth val="150"/>
        <c:axId val="55020928"/>
        <c:axId val="55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55020928"/>
        <c:axId val="55039488"/>
      </c:lineChart>
      <c:dateAx>
        <c:axId val="55020928"/>
        <c:scaling>
          <c:orientation val="minMax"/>
        </c:scaling>
        <c:delete val="1"/>
        <c:axPos val="b"/>
        <c:numFmt formatCode="ge" sourceLinked="1"/>
        <c:majorTickMark val="none"/>
        <c:minorTickMark val="none"/>
        <c:tickLblPos val="none"/>
        <c:crossAx val="55039488"/>
        <c:crosses val="autoZero"/>
        <c:auto val="1"/>
        <c:lblOffset val="100"/>
        <c:baseTimeUnit val="years"/>
      </c:dateAx>
      <c:valAx>
        <c:axId val="55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95.94</c:v>
                </c:pt>
                <c:pt idx="1">
                  <c:v>98.05</c:v>
                </c:pt>
                <c:pt idx="2">
                  <c:v>98.63</c:v>
                </c:pt>
                <c:pt idx="3">
                  <c:v>98.57</c:v>
                </c:pt>
                <c:pt idx="4">
                  <c:v>99.47</c:v>
                </c:pt>
              </c:numCache>
            </c:numRef>
          </c:val>
        </c:ser>
        <c:dLbls>
          <c:showLegendKey val="0"/>
          <c:showVal val="0"/>
          <c:showCatName val="0"/>
          <c:showSerName val="0"/>
          <c:showPercent val="0"/>
          <c:showBubbleSize val="0"/>
        </c:dLbls>
        <c:gapWidth val="150"/>
        <c:axId val="42822656"/>
        <c:axId val="428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22656"/>
        <c:axId val="42837120"/>
      </c:lineChart>
      <c:dateAx>
        <c:axId val="42822656"/>
        <c:scaling>
          <c:orientation val="minMax"/>
        </c:scaling>
        <c:delete val="1"/>
        <c:axPos val="b"/>
        <c:numFmt formatCode="ge" sourceLinked="1"/>
        <c:majorTickMark val="none"/>
        <c:minorTickMark val="none"/>
        <c:tickLblPos val="none"/>
        <c:crossAx val="42837120"/>
        <c:crosses val="autoZero"/>
        <c:auto val="1"/>
        <c:lblOffset val="100"/>
        <c:baseTimeUnit val="years"/>
      </c:dateAx>
      <c:valAx>
        <c:axId val="42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598272"/>
        <c:axId val="546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598272"/>
        <c:axId val="54600448"/>
      </c:lineChart>
      <c:dateAx>
        <c:axId val="54598272"/>
        <c:scaling>
          <c:orientation val="minMax"/>
        </c:scaling>
        <c:delete val="1"/>
        <c:axPos val="b"/>
        <c:numFmt formatCode="ge" sourceLinked="1"/>
        <c:majorTickMark val="none"/>
        <c:minorTickMark val="none"/>
        <c:tickLblPos val="none"/>
        <c:crossAx val="54600448"/>
        <c:crosses val="autoZero"/>
        <c:auto val="1"/>
        <c:lblOffset val="100"/>
        <c:baseTimeUnit val="years"/>
      </c:dateAx>
      <c:valAx>
        <c:axId val="546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634752"/>
        <c:axId val="546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634752"/>
        <c:axId val="54649216"/>
      </c:lineChart>
      <c:dateAx>
        <c:axId val="54634752"/>
        <c:scaling>
          <c:orientation val="minMax"/>
        </c:scaling>
        <c:delete val="1"/>
        <c:axPos val="b"/>
        <c:numFmt formatCode="ge" sourceLinked="1"/>
        <c:majorTickMark val="none"/>
        <c:minorTickMark val="none"/>
        <c:tickLblPos val="none"/>
        <c:crossAx val="54649216"/>
        <c:crosses val="autoZero"/>
        <c:auto val="1"/>
        <c:lblOffset val="100"/>
        <c:baseTimeUnit val="years"/>
      </c:dateAx>
      <c:valAx>
        <c:axId val="546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33440"/>
        <c:axId val="54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33440"/>
        <c:axId val="54752000"/>
      </c:lineChart>
      <c:dateAx>
        <c:axId val="54733440"/>
        <c:scaling>
          <c:orientation val="minMax"/>
        </c:scaling>
        <c:delete val="1"/>
        <c:axPos val="b"/>
        <c:numFmt formatCode="ge" sourceLinked="1"/>
        <c:majorTickMark val="none"/>
        <c:minorTickMark val="none"/>
        <c:tickLblPos val="none"/>
        <c:crossAx val="54752000"/>
        <c:crosses val="autoZero"/>
        <c:auto val="1"/>
        <c:lblOffset val="100"/>
        <c:baseTimeUnit val="years"/>
      </c:dateAx>
      <c:valAx>
        <c:axId val="54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65824"/>
        <c:axId val="547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65824"/>
        <c:axId val="54772096"/>
      </c:lineChart>
      <c:dateAx>
        <c:axId val="54765824"/>
        <c:scaling>
          <c:orientation val="minMax"/>
        </c:scaling>
        <c:delete val="1"/>
        <c:axPos val="b"/>
        <c:numFmt formatCode="ge" sourceLinked="1"/>
        <c:majorTickMark val="none"/>
        <c:minorTickMark val="none"/>
        <c:tickLblPos val="none"/>
        <c:crossAx val="54772096"/>
        <c:crosses val="autoZero"/>
        <c:auto val="1"/>
        <c:lblOffset val="100"/>
        <c:baseTimeUnit val="years"/>
      </c:dateAx>
      <c:valAx>
        <c:axId val="547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142.38999999999999</c:v>
                </c:pt>
                <c:pt idx="1">
                  <c:v>224.01</c:v>
                </c:pt>
                <c:pt idx="2">
                  <c:v>189.18</c:v>
                </c:pt>
                <c:pt idx="3">
                  <c:v>191.47</c:v>
                </c:pt>
                <c:pt idx="4">
                  <c:v>149.72999999999999</c:v>
                </c:pt>
              </c:numCache>
            </c:numRef>
          </c:val>
        </c:ser>
        <c:dLbls>
          <c:showLegendKey val="0"/>
          <c:showVal val="0"/>
          <c:showCatName val="0"/>
          <c:showSerName val="0"/>
          <c:showPercent val="0"/>
          <c:showBubbleSize val="0"/>
        </c:dLbls>
        <c:gapWidth val="150"/>
        <c:axId val="54871936"/>
        <c:axId val="54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54871936"/>
        <c:axId val="54878208"/>
      </c:lineChart>
      <c:dateAx>
        <c:axId val="54871936"/>
        <c:scaling>
          <c:orientation val="minMax"/>
        </c:scaling>
        <c:delete val="1"/>
        <c:axPos val="b"/>
        <c:numFmt formatCode="ge" sourceLinked="1"/>
        <c:majorTickMark val="none"/>
        <c:minorTickMark val="none"/>
        <c:tickLblPos val="none"/>
        <c:crossAx val="54878208"/>
        <c:crosses val="autoZero"/>
        <c:auto val="1"/>
        <c:lblOffset val="100"/>
        <c:baseTimeUnit val="years"/>
      </c:dateAx>
      <c:valAx>
        <c:axId val="54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40.03</c:v>
                </c:pt>
                <c:pt idx="1">
                  <c:v>38.93</c:v>
                </c:pt>
                <c:pt idx="2">
                  <c:v>35.909999999999997</c:v>
                </c:pt>
                <c:pt idx="3">
                  <c:v>34.450000000000003</c:v>
                </c:pt>
                <c:pt idx="4">
                  <c:v>36.83</c:v>
                </c:pt>
              </c:numCache>
            </c:numRef>
          </c:val>
        </c:ser>
        <c:dLbls>
          <c:showLegendKey val="0"/>
          <c:showVal val="0"/>
          <c:showCatName val="0"/>
          <c:showSerName val="0"/>
          <c:showPercent val="0"/>
          <c:showBubbleSize val="0"/>
        </c:dLbls>
        <c:gapWidth val="150"/>
        <c:axId val="54924416"/>
        <c:axId val="54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54924416"/>
        <c:axId val="54926336"/>
      </c:lineChart>
      <c:dateAx>
        <c:axId val="54924416"/>
        <c:scaling>
          <c:orientation val="minMax"/>
        </c:scaling>
        <c:delete val="1"/>
        <c:axPos val="b"/>
        <c:numFmt formatCode="ge" sourceLinked="1"/>
        <c:majorTickMark val="none"/>
        <c:minorTickMark val="none"/>
        <c:tickLblPos val="none"/>
        <c:crossAx val="54926336"/>
        <c:crosses val="autoZero"/>
        <c:auto val="1"/>
        <c:lblOffset val="100"/>
        <c:baseTimeUnit val="years"/>
      </c:dateAx>
      <c:valAx>
        <c:axId val="54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361.96</c:v>
                </c:pt>
                <c:pt idx="1">
                  <c:v>371.82</c:v>
                </c:pt>
                <c:pt idx="2">
                  <c:v>419.01</c:v>
                </c:pt>
                <c:pt idx="3">
                  <c:v>438.34</c:v>
                </c:pt>
                <c:pt idx="4">
                  <c:v>411</c:v>
                </c:pt>
              </c:numCache>
            </c:numRef>
          </c:val>
        </c:ser>
        <c:dLbls>
          <c:showLegendKey val="0"/>
          <c:showVal val="0"/>
          <c:showCatName val="0"/>
          <c:showSerName val="0"/>
          <c:showPercent val="0"/>
          <c:showBubbleSize val="0"/>
        </c:dLbls>
        <c:gapWidth val="150"/>
        <c:axId val="54952320"/>
        <c:axId val="549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54952320"/>
        <c:axId val="54954240"/>
      </c:lineChart>
      <c:dateAx>
        <c:axId val="54952320"/>
        <c:scaling>
          <c:orientation val="minMax"/>
        </c:scaling>
        <c:delete val="1"/>
        <c:axPos val="b"/>
        <c:numFmt formatCode="ge" sourceLinked="1"/>
        <c:majorTickMark val="none"/>
        <c:minorTickMark val="none"/>
        <c:tickLblPos val="none"/>
        <c:crossAx val="54954240"/>
        <c:crosses val="autoZero"/>
        <c:auto val="1"/>
        <c:lblOffset val="100"/>
        <c:baseTimeUnit val="years"/>
      </c:dateAx>
      <c:valAx>
        <c:axId val="549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73925</v>
      </c>
      <c r="AM8" s="50"/>
      <c r="AN8" s="50"/>
      <c r="AO8" s="50"/>
      <c r="AP8" s="50"/>
      <c r="AQ8" s="50"/>
      <c r="AR8" s="50"/>
      <c r="AS8" s="50"/>
      <c r="AT8" s="45">
        <f>データ!T6</f>
        <v>903.11</v>
      </c>
      <c r="AU8" s="45"/>
      <c r="AV8" s="45"/>
      <c r="AW8" s="45"/>
      <c r="AX8" s="45"/>
      <c r="AY8" s="45"/>
      <c r="AZ8" s="45"/>
      <c r="BA8" s="45"/>
      <c r="BB8" s="45">
        <f>データ!U6</f>
        <v>81.86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4.34</v>
      </c>
      <c r="Q10" s="45"/>
      <c r="R10" s="45"/>
      <c r="S10" s="45"/>
      <c r="T10" s="45"/>
      <c r="U10" s="45"/>
      <c r="V10" s="45"/>
      <c r="W10" s="45">
        <f>データ!Q6</f>
        <v>86.3</v>
      </c>
      <c r="X10" s="45"/>
      <c r="Y10" s="45"/>
      <c r="Z10" s="45"/>
      <c r="AA10" s="45"/>
      <c r="AB10" s="45"/>
      <c r="AC10" s="45"/>
      <c r="AD10" s="50">
        <f>データ!R6</f>
        <v>2860</v>
      </c>
      <c r="AE10" s="50"/>
      <c r="AF10" s="50"/>
      <c r="AG10" s="50"/>
      <c r="AH10" s="50"/>
      <c r="AI10" s="50"/>
      <c r="AJ10" s="50"/>
      <c r="AK10" s="2"/>
      <c r="AL10" s="50">
        <f>データ!V6</f>
        <v>3194</v>
      </c>
      <c r="AM10" s="50"/>
      <c r="AN10" s="50"/>
      <c r="AO10" s="50"/>
      <c r="AP10" s="50"/>
      <c r="AQ10" s="50"/>
      <c r="AR10" s="50"/>
      <c r="AS10" s="50"/>
      <c r="AT10" s="45">
        <f>データ!W6</f>
        <v>1.72</v>
      </c>
      <c r="AU10" s="45"/>
      <c r="AV10" s="45"/>
      <c r="AW10" s="45"/>
      <c r="AX10" s="45"/>
      <c r="AY10" s="45"/>
      <c r="AZ10" s="45"/>
      <c r="BA10" s="45"/>
      <c r="BB10" s="45">
        <f>データ!X6</f>
        <v>1856.98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4.34</v>
      </c>
      <c r="Q6" s="34">
        <f t="shared" si="3"/>
        <v>86.3</v>
      </c>
      <c r="R6" s="34">
        <f t="shared" si="3"/>
        <v>2860</v>
      </c>
      <c r="S6" s="34">
        <f t="shared" si="3"/>
        <v>73925</v>
      </c>
      <c r="T6" s="34">
        <f t="shared" si="3"/>
        <v>903.11</v>
      </c>
      <c r="U6" s="34">
        <f t="shared" si="3"/>
        <v>81.86</v>
      </c>
      <c r="V6" s="34">
        <f t="shared" si="3"/>
        <v>3194</v>
      </c>
      <c r="W6" s="34">
        <f t="shared" si="3"/>
        <v>1.72</v>
      </c>
      <c r="X6" s="34">
        <f t="shared" si="3"/>
        <v>1856.98</v>
      </c>
      <c r="Y6" s="35">
        <f>IF(Y7="",NA(),Y7)</f>
        <v>95.94</v>
      </c>
      <c r="Z6" s="35">
        <f t="shared" ref="Z6:AH6" si="4">IF(Z7="",NA(),Z7)</f>
        <v>98.05</v>
      </c>
      <c r="AA6" s="35">
        <f t="shared" si="4"/>
        <v>98.63</v>
      </c>
      <c r="AB6" s="35">
        <f t="shared" si="4"/>
        <v>98.57</v>
      </c>
      <c r="AC6" s="35">
        <f t="shared" si="4"/>
        <v>99.47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142.38999999999999</v>
      </c>
      <c r="BG6" s="35">
        <f t="shared" ref="BG6:BO6" si="7">IF(BG7="",NA(),BG7)</f>
        <v>224.01</v>
      </c>
      <c r="BH6" s="35">
        <f t="shared" si="7"/>
        <v>189.18</v>
      </c>
      <c r="BI6" s="35">
        <f t="shared" si="7"/>
        <v>191.47</v>
      </c>
      <c r="BJ6" s="35">
        <f t="shared" si="7"/>
        <v>149.72999999999999</v>
      </c>
      <c r="BK6" s="35">
        <f t="shared" si="7"/>
        <v>827.19</v>
      </c>
      <c r="BL6" s="35">
        <f t="shared" si="7"/>
        <v>817.63</v>
      </c>
      <c r="BM6" s="35">
        <f t="shared" si="7"/>
        <v>830.5</v>
      </c>
      <c r="BN6" s="35">
        <f t="shared" si="7"/>
        <v>1029.24</v>
      </c>
      <c r="BO6" s="35">
        <f t="shared" si="7"/>
        <v>1063.93</v>
      </c>
      <c r="BP6" s="34" t="str">
        <f>IF(BP7="","",IF(BP7="-","【-】","【"&amp;SUBSTITUTE(TEXT(BP7,"#,##0.00"),"-","△")&amp;"】"))</f>
        <v>【985.48】</v>
      </c>
      <c r="BQ6" s="35">
        <f>IF(BQ7="",NA(),BQ7)</f>
        <v>40.03</v>
      </c>
      <c r="BR6" s="35">
        <f t="shared" ref="BR6:BZ6" si="8">IF(BR7="",NA(),BR7)</f>
        <v>38.93</v>
      </c>
      <c r="BS6" s="35">
        <f t="shared" si="8"/>
        <v>35.909999999999997</v>
      </c>
      <c r="BT6" s="35">
        <f t="shared" si="8"/>
        <v>34.450000000000003</v>
      </c>
      <c r="BU6" s="35">
        <f t="shared" si="8"/>
        <v>36.83</v>
      </c>
      <c r="BV6" s="35">
        <f t="shared" si="8"/>
        <v>45.01</v>
      </c>
      <c r="BW6" s="35">
        <f t="shared" si="8"/>
        <v>46.31</v>
      </c>
      <c r="BX6" s="35">
        <f t="shared" si="8"/>
        <v>43.66</v>
      </c>
      <c r="BY6" s="35">
        <f t="shared" si="8"/>
        <v>43.13</v>
      </c>
      <c r="BZ6" s="35">
        <f t="shared" si="8"/>
        <v>46.26</v>
      </c>
      <c r="CA6" s="34" t="str">
        <f>IF(CA7="","",IF(CA7="-","【-】","【"&amp;SUBSTITUTE(TEXT(CA7,"#,##0.00"),"-","△")&amp;"】"))</f>
        <v>【45.38】</v>
      </c>
      <c r="CB6" s="35">
        <f>IF(CB7="",NA(),CB7)</f>
        <v>361.96</v>
      </c>
      <c r="CC6" s="35">
        <f t="shared" ref="CC6:CK6" si="9">IF(CC7="",NA(),CC7)</f>
        <v>371.82</v>
      </c>
      <c r="CD6" s="35">
        <f t="shared" si="9"/>
        <v>419.01</v>
      </c>
      <c r="CE6" s="35">
        <f t="shared" si="9"/>
        <v>438.34</v>
      </c>
      <c r="CF6" s="35">
        <f t="shared" si="9"/>
        <v>411</v>
      </c>
      <c r="CG6" s="35">
        <f t="shared" si="9"/>
        <v>350.91</v>
      </c>
      <c r="CH6" s="35">
        <f t="shared" si="9"/>
        <v>349.08</v>
      </c>
      <c r="CI6" s="35">
        <f t="shared" si="9"/>
        <v>382.09</v>
      </c>
      <c r="CJ6" s="35">
        <f t="shared" si="9"/>
        <v>392.03</v>
      </c>
      <c r="CK6" s="35">
        <f t="shared" si="9"/>
        <v>376.4</v>
      </c>
      <c r="CL6" s="34" t="str">
        <f>IF(CL7="","",IF(CL7="-","【-】","【"&amp;SUBSTITUTE(TEXT(CL7,"#,##0.00"),"-","△")&amp;"】"))</f>
        <v>【377.04】</v>
      </c>
      <c r="CM6" s="35">
        <f>IF(CM7="",NA(),CM7)</f>
        <v>31.86</v>
      </c>
      <c r="CN6" s="35">
        <f t="shared" ref="CN6:CV6" si="10">IF(CN7="",NA(),CN7)</f>
        <v>36.36</v>
      </c>
      <c r="CO6" s="35">
        <f t="shared" si="10"/>
        <v>34.68</v>
      </c>
      <c r="CP6" s="35">
        <f t="shared" si="10"/>
        <v>34.22</v>
      </c>
      <c r="CQ6" s="35">
        <f t="shared" si="10"/>
        <v>33.31</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77.349999999999994</v>
      </c>
      <c r="CY6" s="35">
        <f t="shared" ref="CY6:DG6" si="11">IF(CY7="",NA(),CY7)</f>
        <v>77.56</v>
      </c>
      <c r="CZ6" s="35">
        <f t="shared" si="11"/>
        <v>79.239999999999995</v>
      </c>
      <c r="DA6" s="35">
        <f t="shared" si="11"/>
        <v>76.650000000000006</v>
      </c>
      <c r="DB6" s="35">
        <f t="shared" si="11"/>
        <v>78.05</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0.38</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442054</v>
      </c>
      <c r="D7" s="37">
        <v>47</v>
      </c>
      <c r="E7" s="37">
        <v>17</v>
      </c>
      <c r="F7" s="37">
        <v>6</v>
      </c>
      <c r="G7" s="37">
        <v>0</v>
      </c>
      <c r="H7" s="37" t="s">
        <v>110</v>
      </c>
      <c r="I7" s="37" t="s">
        <v>111</v>
      </c>
      <c r="J7" s="37" t="s">
        <v>112</v>
      </c>
      <c r="K7" s="37" t="s">
        <v>113</v>
      </c>
      <c r="L7" s="37" t="s">
        <v>114</v>
      </c>
      <c r="M7" s="37"/>
      <c r="N7" s="38" t="s">
        <v>115</v>
      </c>
      <c r="O7" s="38" t="s">
        <v>116</v>
      </c>
      <c r="P7" s="38">
        <v>4.34</v>
      </c>
      <c r="Q7" s="38">
        <v>86.3</v>
      </c>
      <c r="R7" s="38">
        <v>2860</v>
      </c>
      <c r="S7" s="38">
        <v>73925</v>
      </c>
      <c r="T7" s="38">
        <v>903.11</v>
      </c>
      <c r="U7" s="38">
        <v>81.86</v>
      </c>
      <c r="V7" s="38">
        <v>3194</v>
      </c>
      <c r="W7" s="38">
        <v>1.72</v>
      </c>
      <c r="X7" s="38">
        <v>1856.98</v>
      </c>
      <c r="Y7" s="38">
        <v>95.94</v>
      </c>
      <c r="Z7" s="38">
        <v>98.05</v>
      </c>
      <c r="AA7" s="38">
        <v>98.63</v>
      </c>
      <c r="AB7" s="38">
        <v>98.57</v>
      </c>
      <c r="AC7" s="38">
        <v>99.47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142.38999999999999</v>
      </c>
      <c r="BG7" s="38">
        <v>224.01</v>
      </c>
      <c r="BH7" s="38">
        <v>189.18</v>
      </c>
      <c r="BI7" s="38">
        <v>191.47</v>
      </c>
      <c r="BJ7" s="38">
        <v>149.72999999999999</v>
      </c>
      <c r="BK7" s="38">
        <v>827.19</v>
      </c>
      <c r="BL7" s="38">
        <v>817.63</v>
      </c>
      <c r="BM7" s="38">
        <v>830.5</v>
      </c>
      <c r="BN7" s="38">
        <v>1029.24</v>
      </c>
      <c r="BO7" s="38">
        <v>1063.93</v>
      </c>
      <c r="BP7" s="38">
        <v>985.48</v>
      </c>
      <c r="BQ7" s="38">
        <v>40.03</v>
      </c>
      <c r="BR7" s="38">
        <v>38.93</v>
      </c>
      <c r="BS7" s="38">
        <v>35.909999999999997</v>
      </c>
      <c r="BT7" s="38">
        <v>34.450000000000003</v>
      </c>
      <c r="BU7" s="38">
        <v>36.83</v>
      </c>
      <c r="BV7" s="38">
        <v>45.01</v>
      </c>
      <c r="BW7" s="38">
        <v>46.31</v>
      </c>
      <c r="BX7" s="38">
        <v>43.66</v>
      </c>
      <c r="BY7" s="38">
        <v>43.13</v>
      </c>
      <c r="BZ7" s="38">
        <v>46.26</v>
      </c>
      <c r="CA7" s="38">
        <v>45.38</v>
      </c>
      <c r="CB7" s="38">
        <v>361.96</v>
      </c>
      <c r="CC7" s="38">
        <v>371.82</v>
      </c>
      <c r="CD7" s="38">
        <v>419.01</v>
      </c>
      <c r="CE7" s="38">
        <v>438.34</v>
      </c>
      <c r="CF7" s="38">
        <v>411</v>
      </c>
      <c r="CG7" s="38">
        <v>350.91</v>
      </c>
      <c r="CH7" s="38">
        <v>349.08</v>
      </c>
      <c r="CI7" s="38">
        <v>382.09</v>
      </c>
      <c r="CJ7" s="38">
        <v>392.03</v>
      </c>
      <c r="CK7" s="38">
        <v>376.4</v>
      </c>
      <c r="CL7" s="38">
        <v>377.04</v>
      </c>
      <c r="CM7" s="38">
        <v>31.86</v>
      </c>
      <c r="CN7" s="38">
        <v>36.36</v>
      </c>
      <c r="CO7" s="38">
        <v>34.68</v>
      </c>
      <c r="CP7" s="38">
        <v>34.22</v>
      </c>
      <c r="CQ7" s="38">
        <v>33.31</v>
      </c>
      <c r="CR7" s="38">
        <v>38.24</v>
      </c>
      <c r="CS7" s="38">
        <v>39.42</v>
      </c>
      <c r="CT7" s="38">
        <v>39.68</v>
      </c>
      <c r="CU7" s="38">
        <v>35.64</v>
      </c>
      <c r="CV7" s="38">
        <v>33.729999999999997</v>
      </c>
      <c r="CW7" s="38">
        <v>34.15</v>
      </c>
      <c r="CX7" s="38">
        <v>77.349999999999994</v>
      </c>
      <c r="CY7" s="38">
        <v>77.56</v>
      </c>
      <c r="CZ7" s="38">
        <v>79.239999999999995</v>
      </c>
      <c r="DA7" s="38">
        <v>76.650000000000006</v>
      </c>
      <c r="DB7" s="38">
        <v>78.05</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0.38</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2018-02-07T12:00:10Z</cp:lastPrinted>
  <dcterms:created xsi:type="dcterms:W3CDTF">2017-12-25T02:36:48Z</dcterms:created>
  <dcterms:modified xsi:type="dcterms:W3CDTF">2018-03-13T04:52:50Z</dcterms:modified>
  <cp:category/>
</cp:coreProperties>
</file>