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E86" i="4"/>
  <c r="BB10" i="4"/>
  <c r="AT10" i="4"/>
  <c r="AD10" i="4"/>
  <c r="P10" i="4"/>
  <c r="AT8" i="4"/>
  <c r="W8" i="4"/>
  <c r="P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<sst xmlns="http://schemas.openxmlformats.org/spreadsheetml/2006/main" count="235" uniqueCount="123">
  <si>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</si>
  <si>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</si>
  <si>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</si>
  <si>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</si>
  <si>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</si>
  <si>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</si>
  <si>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</si>
  <si>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</si>
  <si>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</si>
  <si>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</si>
  <si>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</si>
  <si>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</si>
  <si>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</si>
  <si>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</si>
  <si>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</si>
  <si>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</si>
  <si>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</si>
  <si>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</si>
  <si>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</si>
  <si>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</si>
  <si>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</si>
  <si>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</si>
  <si>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</si>
  <si>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</si>
  <si>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</si>
  <si>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</si>
  <si>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</si>
  <si>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</si>
  <si>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</si>
  <si>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</si>
  <si>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</si>
  <si>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</si>
  <si>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</si>
  <si>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</si>
  <si>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</si>
  <si>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</si>
  <si>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</si>
  <si>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</si>
  <si>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</si>
  <si>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</si>
  <si>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</si>
  <si>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</si>
  <si>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</si>
  <si>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</si>
  <si>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</si>
  <si>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</si>
  <si>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</si>
  <si>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</si>
  <si>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</si>
  <si>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</si>
  <si>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</si>
  <si>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</si>
  <si>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</si>
  <si>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</si>
  <si>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</si>
  <si>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</si>
  <si>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</si>
  <si>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</si>
  <si>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</si>
  <si>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</si>
  <si>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</si>
  <si>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</si>
  <si>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</si>
  <si>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</si>
  <si>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</si>
  <si>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</si>
  <si>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</si>
  <si>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</si>
  <si>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</si>
  <si>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</si>
  <si>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</si>
  <si>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</si>
  <si>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</si>
  <si>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</si>
  <si>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</si>
  <si>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</si>
  <si>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</si>
  <si>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</si>
  <si>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</si>
  <si>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</si>
  <si>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</si>
  <si>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</si>
  <si>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</si>
  <si>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</si>
  <si>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</si>
  <si>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</si>
  <si>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</si>
  <si>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</si>
  <si>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</si>
  <si>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</si>
  <si>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</si>
  <si>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</si>
  <si>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</si>
  <si>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</si>
  <si>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</si>
  <si>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</si>
  <si>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</si>
  <si>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</si>
  <si>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</si>
  <si>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</si>
  <si>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</si>
  <si>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</si>
  <si>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</si>
  <si>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</si>
  <si>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</si>
  <si>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</si>
  <si>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</si>
  <si>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</si>
  <si>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</si>
  <si>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</si>
  <si>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</si>
  <si>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</si>
  <si>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</si>
  <si>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</si>
  <si>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</si>
  <si>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</si>
  <si>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</si>
  <si>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</si>
  <si>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</si>
  <si>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</si>
  <si>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4"/>
  </si>
  <si>
    <t>『老朽化の状況』については、概ね良好と判断されるが、『経営の健全性・効率性』については次の2点が主な課題と判断される。
①累積欠損金があり、その比率が平成28年度において185.88％となっていること。
②水洗化率が、平成28年度において80.97％となっており、100％を下回っていること。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ヘイセイ</t>
    </rPh>
    <rPh sb="79" eb="81">
      <t>ネンド</t>
    </rPh>
    <rPh sb="103" eb="106">
      <t>スイセンカ</t>
    </rPh>
    <rPh sb="106" eb="107">
      <t>リツ</t>
    </rPh>
    <rPh sb="109" eb="111">
      <t>ヘイセイ</t>
    </rPh>
    <rPh sb="113" eb="115">
      <t>ネンド</t>
    </rPh>
    <rPh sb="137" eb="139">
      <t>シタマワ</t>
    </rPh>
    <rPh sb="148" eb="150">
      <t>イジョウ</t>
    </rPh>
    <rPh sb="156" eb="158">
      <t>コンゴ</t>
    </rPh>
    <rPh sb="160" eb="163">
      <t>セイビチュウ</t>
    </rPh>
    <rPh sb="164" eb="165">
      <t>メン</t>
    </rPh>
    <rPh sb="165" eb="167">
      <t>セイビ</t>
    </rPh>
    <rPh sb="168" eb="170">
      <t>ソウキ</t>
    </rPh>
    <rPh sb="170" eb="172">
      <t>ソクシン</t>
    </rPh>
    <rPh sb="175" eb="178">
      <t>スイセンカ</t>
    </rPh>
    <rPh sb="178" eb="179">
      <t>リツ</t>
    </rPh>
    <rPh sb="180" eb="182">
      <t>コウジョウ</t>
    </rPh>
    <rPh sb="183" eb="185">
      <t>イジ</t>
    </rPh>
    <rPh sb="185" eb="188">
      <t>カンリヒ</t>
    </rPh>
    <rPh sb="189" eb="191">
      <t>シハライ</t>
    </rPh>
    <rPh sb="191" eb="193">
      <t>リソク</t>
    </rPh>
    <rPh sb="193" eb="194">
      <t>トウ</t>
    </rPh>
    <rPh sb="195" eb="197">
      <t>ヒヨウ</t>
    </rPh>
    <rPh sb="198" eb="200">
      <t>サクゲン</t>
    </rPh>
    <rPh sb="201" eb="204">
      <t>シヨウリョウ</t>
    </rPh>
    <rPh sb="205" eb="208">
      <t>カイテイトウ</t>
    </rPh>
    <rPh sb="211" eb="214">
      <t>シュウエキセイ</t>
    </rPh>
    <rPh sb="215" eb="217">
      <t>コウジョウ</t>
    </rPh>
    <rPh sb="218" eb="219">
      <t>ハカ</t>
    </rPh>
    <rPh sb="226" eb="228">
      <t>ルイセキ</t>
    </rPh>
    <rPh sb="228" eb="231">
      <t>ケッソンキン</t>
    </rPh>
    <rPh sb="232" eb="234">
      <t>カイショウ</t>
    </rPh>
    <rPh sb="236" eb="238">
      <t>ウンエイ</t>
    </rPh>
    <rPh sb="239" eb="242">
      <t>ケンゼンセイ</t>
    </rPh>
    <rPh sb="243" eb="245">
      <t>カクホ</t>
    </rPh>
    <rPh sb="247" eb="249">
      <t>ヒツヨウ</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</si>
  <si>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③『流動比率』…流動負債に対する流動資産の割合で短期債務に対する支払能力を示す指標。平成26年度に指標が大きく減少したのは公営企業会計制度の変更によるものである。
④『企業債残高対事業規模比率』…料金収入に対する企業債残高の割合であり、企業債残高の規模を示す指標。類似団体平均及び全国平均を下回っている。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⑦『施設利用率』…施設の対応可能能力に対する処理水量の割合で、施設の利用状況を判断する指標。平成26年度に施設を増設（6,500㎥/日）したことにより数値が低下している。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35" eb="237">
      <t>ヘイセイ</t>
    </rPh>
    <rPh sb="239" eb="241">
      <t>ネンド</t>
    </rPh>
    <rPh sb="242" eb="244">
      <t>シヒョウ</t>
    </rPh>
    <rPh sb="245" eb="246">
      <t>オオ</t>
    </rPh>
    <rPh sb="248" eb="250">
      <t>ゲンショウ</t>
    </rPh>
    <rPh sb="254" eb="256">
      <t>コウエイ</t>
    </rPh>
    <rPh sb="256" eb="258">
      <t>キギョウ</t>
    </rPh>
    <rPh sb="258" eb="260">
      <t>カイケイ</t>
    </rPh>
    <rPh sb="260" eb="262">
      <t>セイド</t>
    </rPh>
    <rPh sb="263" eb="265">
      <t>ヘンコウ</t>
    </rPh>
    <rPh sb="277" eb="279">
      <t>キギョウ</t>
    </rPh>
    <rPh sb="279" eb="280">
      <t>サイ</t>
    </rPh>
    <rPh sb="280" eb="282">
      <t>ザンダカ</t>
    </rPh>
    <rPh sb="282" eb="283">
      <t>タイ</t>
    </rPh>
    <rPh sb="283" eb="285">
      <t>ジギョウ</t>
    </rPh>
    <rPh sb="285" eb="287">
      <t>キボ</t>
    </rPh>
    <rPh sb="287" eb="289">
      <t>ヒリツ</t>
    </rPh>
    <rPh sb="291" eb="293">
      <t>リョウキン</t>
    </rPh>
    <rPh sb="293" eb="295">
      <t>シュウニュウ</t>
    </rPh>
    <rPh sb="296" eb="297">
      <t>タイ</t>
    </rPh>
    <rPh sb="299" eb="301">
      <t>キギョウ</t>
    </rPh>
    <rPh sb="301" eb="302">
      <t>サイ</t>
    </rPh>
    <rPh sb="302" eb="304">
      <t>ザンダカ</t>
    </rPh>
    <rPh sb="305" eb="307">
      <t>ワリアイ</t>
    </rPh>
    <rPh sb="311" eb="313">
      <t>キギョウ</t>
    </rPh>
    <rPh sb="313" eb="314">
      <t>サイ</t>
    </rPh>
    <rPh sb="314" eb="316">
      <t>ザンダカ</t>
    </rPh>
    <rPh sb="317" eb="319">
      <t>キボ</t>
    </rPh>
    <rPh sb="320" eb="321">
      <t>シメ</t>
    </rPh>
    <rPh sb="322" eb="324">
      <t>シヒョウ</t>
    </rPh>
    <rPh sb="325" eb="327">
      <t>ルイジ</t>
    </rPh>
    <rPh sb="327" eb="329">
      <t>ダンタイ</t>
    </rPh>
    <rPh sb="329" eb="331">
      <t>ヘイキン</t>
    </rPh>
    <rPh sb="331" eb="332">
      <t>オヨ</t>
    </rPh>
    <rPh sb="333" eb="335">
      <t>ゼンコク</t>
    </rPh>
    <rPh sb="335" eb="337">
      <t>ヘイキン</t>
    </rPh>
    <rPh sb="338" eb="340">
      <t>シタマワ</t>
    </rPh>
    <rPh sb="348" eb="350">
      <t>ケイヒ</t>
    </rPh>
    <rPh sb="350" eb="352">
      <t>カイシュウ</t>
    </rPh>
    <rPh sb="352" eb="353">
      <t>リツ</t>
    </rPh>
    <rPh sb="355" eb="358">
      <t>シヨウリョウ</t>
    </rPh>
    <rPh sb="359" eb="361">
      <t>カイシュウ</t>
    </rPh>
    <rPh sb="364" eb="366">
      <t>ケイヒ</t>
    </rPh>
    <rPh sb="370" eb="372">
      <t>テイド</t>
    </rPh>
    <rPh sb="372" eb="375">
      <t>シヨウリョウ</t>
    </rPh>
    <rPh sb="376" eb="377">
      <t>マカナ</t>
    </rPh>
    <rPh sb="383" eb="384">
      <t>シメ</t>
    </rPh>
    <rPh sb="385" eb="387">
      <t>シヒョウ</t>
    </rPh>
    <rPh sb="393" eb="395">
      <t>シタマワ</t>
    </rPh>
    <rPh sb="401" eb="403">
      <t>ルイジ</t>
    </rPh>
    <rPh sb="403" eb="405">
      <t>ダンタイ</t>
    </rPh>
    <rPh sb="405" eb="407">
      <t>ヘイキン</t>
    </rPh>
    <rPh sb="408" eb="410">
      <t>ウワマワ</t>
    </rPh>
    <rPh sb="415" eb="416">
      <t>オオム</t>
    </rPh>
    <rPh sb="426" eb="428">
      <t>オスイ</t>
    </rPh>
    <rPh sb="428" eb="430">
      <t>ショリ</t>
    </rPh>
    <rPh sb="430" eb="432">
      <t>ゲンカ</t>
    </rPh>
    <rPh sb="434" eb="435">
      <t>ユウ</t>
    </rPh>
    <rPh sb="435" eb="436">
      <t>シュウ</t>
    </rPh>
    <rPh sb="436" eb="438">
      <t>スイリョウ</t>
    </rPh>
    <rPh sb="440" eb="441">
      <t>ア</t>
    </rPh>
    <rPh sb="444" eb="446">
      <t>オスイ</t>
    </rPh>
    <rPh sb="446" eb="448">
      <t>ショリ</t>
    </rPh>
    <rPh sb="449" eb="450">
      <t>ヨウ</t>
    </rPh>
    <rPh sb="452" eb="454">
      <t>ヒヨウ</t>
    </rPh>
    <rPh sb="456" eb="458">
      <t>オスイ</t>
    </rPh>
    <rPh sb="458" eb="460">
      <t>ショリ</t>
    </rPh>
    <rPh sb="461" eb="462">
      <t>カカ</t>
    </rPh>
    <rPh sb="467" eb="468">
      <t>シメ</t>
    </rPh>
    <rPh sb="469" eb="471">
      <t>シヒョウ</t>
    </rPh>
    <rPh sb="472" eb="474">
      <t>ルイジ</t>
    </rPh>
    <rPh sb="474" eb="476">
      <t>ダンタイ</t>
    </rPh>
    <rPh sb="476" eb="478">
      <t>ヘイキン</t>
    </rPh>
    <rPh sb="479" eb="481">
      <t>シタマワ</t>
    </rPh>
    <rPh sb="486" eb="487">
      <t>オオム</t>
    </rPh>
    <rPh sb="488" eb="490">
      <t>テキセイ</t>
    </rPh>
    <rPh sb="491" eb="492">
      <t>アタイ</t>
    </rPh>
    <rPh sb="499" eb="501">
      <t>シセツ</t>
    </rPh>
    <rPh sb="501" eb="504">
      <t>リヨウリツ</t>
    </rPh>
    <rPh sb="506" eb="508">
      <t>シセツ</t>
    </rPh>
    <rPh sb="509" eb="511">
      <t>タイオウ</t>
    </rPh>
    <rPh sb="511" eb="513">
      <t>カノウ</t>
    </rPh>
    <rPh sb="513" eb="515">
      <t>ノウリョク</t>
    </rPh>
    <rPh sb="516" eb="517">
      <t>タイ</t>
    </rPh>
    <rPh sb="519" eb="521">
      <t>ショリ</t>
    </rPh>
    <rPh sb="521" eb="523">
      <t>スイリョウ</t>
    </rPh>
    <rPh sb="524" eb="526">
      <t>ワリアイ</t>
    </rPh>
    <rPh sb="528" eb="530">
      <t>シセツ</t>
    </rPh>
    <rPh sb="531" eb="533">
      <t>リヨウ</t>
    </rPh>
    <rPh sb="533" eb="535">
      <t>ジョウキョウ</t>
    </rPh>
    <rPh sb="536" eb="538">
      <t>ハンダン</t>
    </rPh>
    <rPh sb="540" eb="542">
      <t>シヒョウ</t>
    </rPh>
    <rPh sb="543" eb="545">
      <t>ヘイセイ</t>
    </rPh>
    <rPh sb="547" eb="549">
      <t>ネンド</t>
    </rPh>
    <rPh sb="550" eb="552">
      <t>シセツ</t>
    </rPh>
    <rPh sb="553" eb="555">
      <t>ゾウセツ</t>
    </rPh>
    <rPh sb="563" eb="564">
      <t>ニチ</t>
    </rPh>
    <rPh sb="572" eb="574">
      <t>スウチ</t>
    </rPh>
    <rPh sb="575" eb="577">
      <t>テイカ</t>
    </rPh>
    <rPh sb="585" eb="588">
      <t>スイセンカ</t>
    </rPh>
    <rPh sb="588" eb="589">
      <t>リツ</t>
    </rPh>
    <rPh sb="591" eb="593">
      <t>ショリ</t>
    </rPh>
    <rPh sb="593" eb="596">
      <t>クイキナイ</t>
    </rPh>
    <rPh sb="596" eb="598">
      <t>ジンコウ</t>
    </rPh>
    <rPh sb="602" eb="604">
      <t>ジッサイ</t>
    </rPh>
    <rPh sb="605" eb="607">
      <t>スイセン</t>
    </rPh>
    <rPh sb="607" eb="609">
      <t>ベンジョ</t>
    </rPh>
    <rPh sb="610" eb="612">
      <t>セッチ</t>
    </rPh>
    <rPh sb="614" eb="616">
      <t>オスイ</t>
    </rPh>
    <rPh sb="616" eb="618">
      <t>ショリ</t>
    </rPh>
    <rPh sb="622" eb="624">
      <t>ワリアイ</t>
    </rPh>
    <rPh sb="625" eb="626">
      <t>シメ</t>
    </rPh>
    <rPh sb="627" eb="629">
      <t>シヒョウ</t>
    </rPh>
    <rPh sb="630" eb="632">
      <t>ルイジ</t>
    </rPh>
    <rPh sb="632" eb="634">
      <t>ダンタイ</t>
    </rPh>
    <rPh sb="634" eb="636">
      <t>ヘイキン</t>
    </rPh>
    <rPh sb="637" eb="639">
      <t>シタマワ</t>
    </rPh>
    <rPh sb="644" eb="646">
      <t>コンゴ</t>
    </rPh>
    <rPh sb="647" eb="649">
      <t>ケンゼン</t>
    </rPh>
    <rPh sb="650" eb="652">
      <t>ザイセイ</t>
    </rPh>
    <rPh sb="652" eb="654">
      <t>ウンエイ</t>
    </rPh>
    <rPh sb="655" eb="656">
      <t>ム</t>
    </rPh>
    <rPh sb="658" eb="661">
      <t>ミセツゾク</t>
    </rPh>
    <rPh sb="661" eb="663">
      <t>セタイ</t>
    </rPh>
    <rPh sb="665" eb="667">
      <t>フキュウ</t>
    </rPh>
    <rPh sb="667" eb="669">
      <t>ソクシン</t>
    </rPh>
    <rPh sb="669" eb="671">
      <t>カツドウ</t>
    </rPh>
    <rPh sb="672" eb="675">
      <t>セッキョクテキ</t>
    </rPh>
    <rPh sb="676" eb="677">
      <t>オコナ</t>
    </rPh>
    <rPh sb="678" eb="6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</si>
</sst>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0.12</c:v>
                </c:pt>
                <c:pt idx="2">
                  <c:v>0.09</c:v>
                </c:pt>
                <c:pt idx="3">
                  <c:v>0.09</c:v>
                </c:pt>
                <c:pt idx="4">
                  <c:v>0.12</c:v>
                </c:pt>
              </c:numCache>
            </c:numRef>
          </c:val>
        </c:ser>
        <c:dLbls>
          <c:showLegendKey val="0"/>
          <c:showVal val="0"/>
          <c:showCatName val="0"/>
          <c:showSerName val="0"/>
          <c:showPercent val="0"/>
          <c:showBubbleSize val="0"/>
        </c:dLbls>
        <c:gapWidth val="150"/>
        <c:axId val="45620224"/>
        <c:axId val="45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45620224"/>
        <c:axId val="45630592"/>
      </c:lineChart>
      <c:dateAx>
        <c:axId val="45620224"/>
        <c:scaling>
          <c:orientation val="minMax"/>
        </c:scaling>
        <c:delete val="1"/>
        <c:axPos val="b"/>
        <c:numFmt formatCode="ge" sourceLinked="1"/>
        <c:majorTickMark val="none"/>
        <c:minorTickMark val="none"/>
        <c:tickLblPos val="none"/>
        <c:crossAx val="45630592"/>
        <c:crosses val="autoZero"/>
        <c:auto val="1"/>
        <c:lblOffset val="100"/>
        <c:baseTimeUnit val="years"/>
      </c:dateAx>
      <c:valAx>
        <c:axId val="45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75.41</c:v>
                </c:pt>
                <c:pt idx="1">
                  <c:v>71.94</c:v>
                </c:pt>
                <c:pt idx="2">
                  <c:v>47.63</c:v>
                </c:pt>
                <c:pt idx="3">
                  <c:v>48.4</c:v>
                </c:pt>
                <c:pt idx="4">
                  <c:v>52.35</c:v>
                </c:pt>
              </c:numCache>
            </c:numRef>
          </c:val>
        </c:ser>
        <c:dLbls>
          <c:showLegendKey val="0"/>
          <c:showVal val="0"/>
          <c:showCatName val="0"/>
          <c:showSerName val="0"/>
          <c:showPercent val="0"/>
          <c:showBubbleSize val="0"/>
        </c:dLbls>
        <c:gapWidth val="150"/>
        <c:axId val="83365248"/>
        <c:axId val="83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3365248"/>
        <c:axId val="83367424"/>
      </c:lineChart>
      <c:dateAx>
        <c:axId val="83365248"/>
        <c:scaling>
          <c:orientation val="minMax"/>
        </c:scaling>
        <c:delete val="1"/>
        <c:axPos val="b"/>
        <c:numFmt formatCode="ge" sourceLinked="1"/>
        <c:majorTickMark val="none"/>
        <c:minorTickMark val="none"/>
        <c:tickLblPos val="none"/>
        <c:crossAx val="83367424"/>
        <c:crosses val="autoZero"/>
        <c:auto val="1"/>
        <c:lblOffset val="100"/>
        <c:baseTimeUnit val="years"/>
      </c:dateAx>
      <c:valAx>
        <c:axId val="83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82.9</c:v>
                </c:pt>
                <c:pt idx="1">
                  <c:v>82.94</c:v>
                </c:pt>
                <c:pt idx="2">
                  <c:v>83.02</c:v>
                </c:pt>
                <c:pt idx="3">
                  <c:v>78.989999999999995</c:v>
                </c:pt>
                <c:pt idx="4">
                  <c:v>80.97</c:v>
                </c:pt>
              </c:numCache>
            </c:numRef>
          </c:val>
        </c:ser>
        <c:dLbls>
          <c:showLegendKey val="0"/>
          <c:showVal val="0"/>
          <c:showCatName val="0"/>
          <c:showSerName val="0"/>
          <c:showPercent val="0"/>
          <c:showBubbleSize val="0"/>
        </c:dLbls>
        <c:gapWidth val="150"/>
        <c:axId val="83401728"/>
        <c:axId val="834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3401728"/>
        <c:axId val="83416192"/>
      </c:lineChart>
      <c:dateAx>
        <c:axId val="83401728"/>
        <c:scaling>
          <c:orientation val="minMax"/>
        </c:scaling>
        <c:delete val="1"/>
        <c:axPos val="b"/>
        <c:numFmt formatCode="ge" sourceLinked="1"/>
        <c:majorTickMark val="none"/>
        <c:minorTickMark val="none"/>
        <c:tickLblPos val="none"/>
        <c:crossAx val="83416192"/>
        <c:crosses val="autoZero"/>
        <c:auto val="1"/>
        <c:lblOffset val="100"/>
        <c:baseTimeUnit val="years"/>
      </c:dateAx>
      <c:valAx>
        <c:axId val="834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102.94</c:v>
                </c:pt>
                <c:pt idx="1">
                  <c:v>100.14</c:v>
                </c:pt>
                <c:pt idx="2">
                  <c:v>103.52</c:v>
                </c:pt>
                <c:pt idx="3">
                  <c:v>100.38</c:v>
                </c:pt>
                <c:pt idx="4">
                  <c:v>99.58</c:v>
                </c:pt>
              </c:numCache>
            </c:numRef>
          </c:val>
        </c:ser>
        <c:dLbls>
          <c:showLegendKey val="0"/>
          <c:showVal val="0"/>
          <c:showCatName val="0"/>
          <c:showSerName val="0"/>
          <c:showPercent val="0"/>
          <c:showBubbleSize val="0"/>
        </c:dLbls>
        <c:gapWidth val="150"/>
        <c:axId val="45648512"/>
        <c:axId val="45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45648512"/>
        <c:axId val="45650688"/>
      </c:lineChart>
      <c:dateAx>
        <c:axId val="45648512"/>
        <c:scaling>
          <c:orientation val="minMax"/>
        </c:scaling>
        <c:delete val="1"/>
        <c:axPos val="b"/>
        <c:numFmt formatCode="ge" sourceLinked="1"/>
        <c:majorTickMark val="none"/>
        <c:minorTickMark val="none"/>
        <c:tickLblPos val="none"/>
        <c:crossAx val="45650688"/>
        <c:crosses val="autoZero"/>
        <c:auto val="1"/>
        <c:lblOffset val="100"/>
        <c:baseTimeUnit val="years"/>
      </c:dateAx>
      <c:valAx>
        <c:axId val="45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18.690000000000001</c:v>
                </c:pt>
                <c:pt idx="1">
                  <c:v>18.989999999999998</c:v>
                </c:pt>
                <c:pt idx="2">
                  <c:v>35.090000000000003</c:v>
                </c:pt>
                <c:pt idx="3">
                  <c:v>36.299999999999997</c:v>
                </c:pt>
                <c:pt idx="4">
                  <c:v>37.01</c:v>
                </c:pt>
              </c:numCache>
            </c:numRef>
          </c:val>
        </c:ser>
        <c:dLbls>
          <c:showLegendKey val="0"/>
          <c:showVal val="0"/>
          <c:showCatName val="0"/>
          <c:showSerName val="0"/>
          <c:showPercent val="0"/>
          <c:showBubbleSize val="0"/>
        </c:dLbls>
        <c:gapWidth val="150"/>
        <c:axId val="47454464"/>
        <c:axId val="47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47454464"/>
        <c:axId val="47456640"/>
      </c:lineChart>
      <c:dateAx>
        <c:axId val="47454464"/>
        <c:scaling>
          <c:orientation val="minMax"/>
        </c:scaling>
        <c:delete val="1"/>
        <c:axPos val="b"/>
        <c:numFmt formatCode="ge" sourceLinked="1"/>
        <c:majorTickMark val="none"/>
        <c:minorTickMark val="none"/>
        <c:tickLblPos val="none"/>
        <c:crossAx val="47456640"/>
        <c:crosses val="autoZero"/>
        <c:auto val="1"/>
        <c:lblOffset val="100"/>
        <c:baseTimeUnit val="years"/>
      </c:dateAx>
      <c:valAx>
        <c:axId val="47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490944"/>
        <c:axId val="47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7490944"/>
        <c:axId val="47501312"/>
      </c:lineChart>
      <c:dateAx>
        <c:axId val="47490944"/>
        <c:scaling>
          <c:orientation val="minMax"/>
        </c:scaling>
        <c:delete val="1"/>
        <c:axPos val="b"/>
        <c:numFmt formatCode="ge" sourceLinked="1"/>
        <c:majorTickMark val="none"/>
        <c:minorTickMark val="none"/>
        <c:tickLblPos val="none"/>
        <c:crossAx val="47501312"/>
        <c:crosses val="autoZero"/>
        <c:auto val="1"/>
        <c:lblOffset val="100"/>
        <c:baseTimeUnit val="years"/>
      </c:dateAx>
      <c:valAx>
        <c:axId val="47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196.11</c:v>
                </c:pt>
                <c:pt idx="1">
                  <c:v>191.97</c:v>
                </c:pt>
                <c:pt idx="2">
                  <c:v>188.26</c:v>
                </c:pt>
                <c:pt idx="3">
                  <c:v>187.53</c:v>
                </c:pt>
                <c:pt idx="4">
                  <c:v>185.88</c:v>
                </c:pt>
              </c:numCache>
            </c:numRef>
          </c:val>
        </c:ser>
        <c:dLbls>
          <c:showLegendKey val="0"/>
          <c:showVal val="0"/>
          <c:showCatName val="0"/>
          <c:showSerName val="0"/>
          <c:showPercent val="0"/>
          <c:showBubbleSize val="0"/>
        </c:dLbls>
        <c:gapWidth val="150"/>
        <c:axId val="47585152"/>
        <c:axId val="476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47585152"/>
        <c:axId val="47607808"/>
      </c:lineChart>
      <c:dateAx>
        <c:axId val="47585152"/>
        <c:scaling>
          <c:orientation val="minMax"/>
        </c:scaling>
        <c:delete val="1"/>
        <c:axPos val="b"/>
        <c:numFmt formatCode="ge" sourceLinked="1"/>
        <c:majorTickMark val="none"/>
        <c:minorTickMark val="none"/>
        <c:tickLblPos val="none"/>
        <c:crossAx val="47607808"/>
        <c:crosses val="autoZero"/>
        <c:auto val="1"/>
        <c:lblOffset val="100"/>
        <c:baseTimeUnit val="years"/>
      </c:dateAx>
      <c:valAx>
        <c:axId val="476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1015.11</c:v>
                </c:pt>
                <c:pt idx="1">
                  <c:v>1642.89</c:v>
                </c:pt>
                <c:pt idx="2">
                  <c:v>85.33</c:v>
                </c:pt>
                <c:pt idx="3">
                  <c:v>93.26</c:v>
                </c:pt>
                <c:pt idx="4">
                  <c:v>100.3</c:v>
                </c:pt>
              </c:numCache>
            </c:numRef>
          </c:val>
        </c:ser>
        <c:dLbls>
          <c:showLegendKey val="0"/>
          <c:showVal val="0"/>
          <c:showCatName val="0"/>
          <c:showSerName val="0"/>
          <c:showPercent val="0"/>
          <c:showBubbleSize val="0"/>
        </c:dLbls>
        <c:gapWidth val="150"/>
        <c:axId val="47622016"/>
        <c:axId val="476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47622016"/>
        <c:axId val="47628288"/>
      </c:lineChart>
      <c:dateAx>
        <c:axId val="47622016"/>
        <c:scaling>
          <c:orientation val="minMax"/>
        </c:scaling>
        <c:delete val="1"/>
        <c:axPos val="b"/>
        <c:numFmt formatCode="ge" sourceLinked="1"/>
        <c:majorTickMark val="none"/>
        <c:minorTickMark val="none"/>
        <c:tickLblPos val="none"/>
        <c:crossAx val="47628288"/>
        <c:crosses val="autoZero"/>
        <c:auto val="1"/>
        <c:lblOffset val="100"/>
        <c:baseTimeUnit val="years"/>
      </c:dateAx>
      <c:valAx>
        <c:axId val="47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661.43</c:v>
                </c:pt>
                <c:pt idx="1">
                  <c:v>614.39</c:v>
                </c:pt>
                <c:pt idx="2">
                  <c:v>558.58000000000004</c:v>
                </c:pt>
                <c:pt idx="3">
                  <c:v>669.39</c:v>
                </c:pt>
                <c:pt idx="4">
                  <c:v>665.63</c:v>
                </c:pt>
              </c:numCache>
            </c:numRef>
          </c:val>
        </c:ser>
        <c:dLbls>
          <c:showLegendKey val="0"/>
          <c:showVal val="0"/>
          <c:showCatName val="0"/>
          <c:showSerName val="0"/>
          <c:showPercent val="0"/>
          <c:showBubbleSize val="0"/>
        </c:dLbls>
        <c:gapWidth val="150"/>
        <c:axId val="83256448"/>
        <c:axId val="832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3256448"/>
        <c:axId val="83258368"/>
      </c:lineChart>
      <c:dateAx>
        <c:axId val="83256448"/>
        <c:scaling>
          <c:orientation val="minMax"/>
        </c:scaling>
        <c:delete val="1"/>
        <c:axPos val="b"/>
        <c:numFmt formatCode="ge" sourceLinked="1"/>
        <c:majorTickMark val="none"/>
        <c:minorTickMark val="none"/>
        <c:tickLblPos val="none"/>
        <c:crossAx val="83258368"/>
        <c:crosses val="autoZero"/>
        <c:auto val="1"/>
        <c:lblOffset val="100"/>
        <c:baseTimeUnit val="years"/>
      </c:dateAx>
      <c:valAx>
        <c:axId val="83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99.12</c:v>
                </c:pt>
                <c:pt idx="1">
                  <c:v>97.38</c:v>
                </c:pt>
                <c:pt idx="2">
                  <c:v>109.83</c:v>
                </c:pt>
                <c:pt idx="3">
                  <c:v>98.66</c:v>
                </c:pt>
                <c:pt idx="4">
                  <c:v>99.54</c:v>
                </c:pt>
              </c:numCache>
            </c:numRef>
          </c:val>
        </c:ser>
        <c:dLbls>
          <c:showLegendKey val="0"/>
          <c:showVal val="0"/>
          <c:showCatName val="0"/>
          <c:showSerName val="0"/>
          <c:showPercent val="0"/>
          <c:showBubbleSize val="0"/>
        </c:dLbls>
        <c:gapWidth val="150"/>
        <c:axId val="83297024"/>
        <c:axId val="832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3297024"/>
        <c:axId val="83298944"/>
      </c:lineChart>
      <c:dateAx>
        <c:axId val="83297024"/>
        <c:scaling>
          <c:orientation val="minMax"/>
        </c:scaling>
        <c:delete val="1"/>
        <c:axPos val="b"/>
        <c:numFmt formatCode="ge" sourceLinked="1"/>
        <c:majorTickMark val="none"/>
        <c:minorTickMark val="none"/>
        <c:tickLblPos val="none"/>
        <c:crossAx val="83298944"/>
        <c:crosses val="autoZero"/>
        <c:auto val="1"/>
        <c:lblOffset val="100"/>
        <c:baseTimeUnit val="years"/>
      </c:dateAx>
      <c:valAx>
        <c:axId val="832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145.51</c:v>
                </c:pt>
                <c:pt idx="1">
                  <c:v>148.44999999999999</c:v>
                </c:pt>
                <c:pt idx="2">
                  <c:v>133.72</c:v>
                </c:pt>
                <c:pt idx="3">
                  <c:v>148.91</c:v>
                </c:pt>
                <c:pt idx="4">
                  <c:v>147.36000000000001</c:v>
                </c:pt>
              </c:numCache>
            </c:numRef>
          </c:val>
        </c:ser>
        <c:dLbls>
          <c:showLegendKey val="0"/>
          <c:showVal val="0"/>
          <c:showCatName val="0"/>
          <c:showSerName val="0"/>
          <c:showPercent val="0"/>
          <c:showBubbleSize val="0"/>
        </c:dLbls>
        <c:gapWidth val="150"/>
        <c:axId val="83333120"/>
        <c:axId val="833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3333120"/>
        <c:axId val="83335040"/>
      </c:lineChart>
      <c:dateAx>
        <c:axId val="83333120"/>
        <c:scaling>
          <c:orientation val="minMax"/>
        </c:scaling>
        <c:delete val="1"/>
        <c:axPos val="b"/>
        <c:numFmt formatCode="ge" sourceLinked="1"/>
        <c:majorTickMark val="none"/>
        <c:minorTickMark val="none"/>
        <c:tickLblPos val="none"/>
        <c:crossAx val="83335040"/>
        <c:crosses val="autoZero"/>
        <c:auto val="1"/>
        <c:lblOffset val="100"/>
        <c:baseTimeUnit val="years"/>
      </c:dateAx>
      <c:valAx>
        <c:axId val="833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119</v>
      </c>
      <c r="AE8" s="50"/>
      <c r="AF8" s="50"/>
      <c r="AG8" s="50"/>
      <c r="AH8" s="50"/>
      <c r="AI8" s="50"/>
      <c r="AJ8" s="50"/>
      <c r="AK8" s="4"/>
      <c r="AL8" s="51">
        <f>データ!S6</f>
        <v>73925</v>
      </c>
      <c r="AM8" s="51"/>
      <c r="AN8" s="51"/>
      <c r="AO8" s="51"/>
      <c r="AP8" s="51"/>
      <c r="AQ8" s="51"/>
      <c r="AR8" s="51"/>
      <c r="AS8" s="51"/>
      <c r="AT8" s="46">
        <f>データ!T6</f>
        <v>903.11</v>
      </c>
      <c r="AU8" s="46"/>
      <c r="AV8" s="46"/>
      <c r="AW8" s="46"/>
      <c r="AX8" s="46"/>
      <c r="AY8" s="46"/>
      <c r="AZ8" s="46"/>
      <c r="BA8" s="46"/>
      <c r="BB8" s="46">
        <f>データ!U6</f>
        <v>81.86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66.56</v>
      </c>
      <c r="J10" s="46"/>
      <c r="K10" s="46"/>
      <c r="L10" s="46"/>
      <c r="M10" s="46"/>
      <c r="N10" s="46"/>
      <c r="O10" s="46"/>
      <c r="P10" s="46">
        <f>データ!P6</f>
        <v>26.3</v>
      </c>
      <c r="Q10" s="46"/>
      <c r="R10" s="46"/>
      <c r="S10" s="46"/>
      <c r="T10" s="46"/>
      <c r="U10" s="46"/>
      <c r="V10" s="46"/>
      <c r="W10" s="46">
        <f>データ!Q6</f>
        <v>54.56</v>
      </c>
      <c r="X10" s="46"/>
      <c r="Y10" s="46"/>
      <c r="Z10" s="46"/>
      <c r="AA10" s="46"/>
      <c r="AB10" s="46"/>
      <c r="AC10" s="46"/>
      <c r="AD10" s="51">
        <f>データ!R6</f>
        <v>2860</v>
      </c>
      <c r="AE10" s="51"/>
      <c r="AF10" s="51"/>
      <c r="AG10" s="51"/>
      <c r="AH10" s="51"/>
      <c r="AI10" s="51"/>
      <c r="AJ10" s="51"/>
      <c r="AK10" s="2"/>
      <c r="AL10" s="51">
        <f>データ!V6</f>
        <v>19339</v>
      </c>
      <c r="AM10" s="51"/>
      <c r="AN10" s="51"/>
      <c r="AO10" s="51"/>
      <c r="AP10" s="51"/>
      <c r="AQ10" s="51"/>
      <c r="AR10" s="51"/>
      <c r="AS10" s="51"/>
      <c r="AT10" s="46">
        <f>データ!W6</f>
        <v>4.0599999999999996</v>
      </c>
      <c r="AU10" s="46"/>
      <c r="AV10" s="46"/>
      <c r="AW10" s="46"/>
      <c r="AX10" s="46"/>
      <c r="AY10" s="46"/>
      <c r="AZ10" s="46"/>
      <c r="BA10" s="46"/>
      <c r="BB10" s="46">
        <f>データ!X6</f>
        <v>4763.3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442054</v>
      </c>
      <c r="D6" s="34">
        <f t="shared" si="3"/>
        <v>46</v>
      </c>
      <c r="E6" s="34">
        <f t="shared" si="3"/>
        <v>17</v>
      </c>
      <c r="F6" s="34">
        <f t="shared" si="3"/>
        <v>1</v>
      </c>
      <c r="G6" s="34">
        <f t="shared" si="3"/>
        <v>0</v>
      </c>
      <c r="H6" s="34" t="str">
        <f t="shared" si="3"/>
        <v>大分県　佐伯市</v>
      </c>
      <c r="I6" s="34" t="str">
        <f t="shared" si="3"/>
        <v>法適用</v>
      </c>
      <c r="J6" s="34" t="str">
        <f t="shared" si="3"/>
        <v>下水道事業</v>
      </c>
      <c r="K6" s="34" t="str">
        <f t="shared" si="3"/>
        <v>公共下水道</v>
      </c>
      <c r="L6" s="34" t="str">
        <f t="shared" si="3"/>
        <v>Cc2</v>
      </c>
      <c r="M6" s="34">
        <f t="shared" si="3"/>
        <v>0</v>
      </c>
      <c r="N6" s="35" t="str">
        <f t="shared" si="3"/>
        <v>-</v>
      </c>
      <c r="O6" s="35">
        <f t="shared" si="3"/>
        <v>66.56</v>
      </c>
      <c r="P6" s="35">
        <f t="shared" si="3"/>
        <v>26.3</v>
      </c>
      <c r="Q6" s="35">
        <f t="shared" si="3"/>
        <v>54.56</v>
      </c>
      <c r="R6" s="35">
        <f t="shared" si="3"/>
        <v>2860</v>
      </c>
      <c r="S6" s="35">
        <f t="shared" si="3"/>
        <v>73925</v>
      </c>
      <c r="T6" s="35">
        <f t="shared" si="3"/>
        <v>903.11</v>
      </c>
      <c r="U6" s="35">
        <f t="shared" si="3"/>
        <v>81.86</v>
      </c>
      <c r="V6" s="35">
        <f t="shared" si="3"/>
        <v>19339</v>
      </c>
      <c r="W6" s="35">
        <f t="shared" si="3"/>
        <v>4.0599999999999996</v>
      </c>
      <c r="X6" s="35">
        <f t="shared" si="3"/>
        <v>4763.3</v>
      </c>
      <c r="Y6" s="36">
        <f>IF(Y7="",NA(),Y7)</f>
        <v>102.94</v>
      </c>
      <c r="Z6" s="36">
        <f t="shared" ref="Z6:AH6" si="4">IF(Z7="",NA(),Z7)</f>
        <v>100.14</v>
      </c>
      <c r="AA6" s="36">
        <f t="shared" si="4"/>
        <v>103.52</v>
      </c>
      <c r="AB6" s="36">
        <f t="shared" si="4"/>
        <v>100.38</v>
      </c>
      <c r="AC6" s="36">
        <f t="shared" si="4"/>
        <v>99.58</v>
      </c>
      <c r="AD6" s="36">
        <f t="shared" si="4"/>
        <v>102.83</v>
      </c>
      <c r="AE6" s="36">
        <f t="shared" si="4"/>
        <v>102.73</v>
      </c>
      <c r="AF6" s="36">
        <f t="shared" si="4"/>
        <v>108.56</v>
      </c>
      <c r="AG6" s="36">
        <f t="shared" si="4"/>
        <v>109.12</v>
      </c>
      <c r="AH6" s="36">
        <f t="shared" si="4"/>
        <v>106.85</v>
      </c>
      <c r="AI6" s="35" t="str">
        <f>IF(AI7="","",IF(AI7="-","【-】","【"&amp;SUBSTITUTE(TEXT(AI7,"#,##0.00"),"-","△")&amp;"】"))</f>
        <v>【108.57】</v>
      </c>
      <c r="AJ6" s="36">
        <f>IF(AJ7="",NA(),AJ7)</f>
        <v>196.11</v>
      </c>
      <c r="AK6" s="36">
        <f t="shared" ref="AK6:AS6" si="5">IF(AK7="",NA(),AK7)</f>
        <v>191.97</v>
      </c>
      <c r="AL6" s="36">
        <f t="shared" si="5"/>
        <v>188.26</v>
      </c>
      <c r="AM6" s="36">
        <f t="shared" si="5"/>
        <v>187.53</v>
      </c>
      <c r="AN6" s="36">
        <f t="shared" si="5"/>
        <v>185.88</v>
      </c>
      <c r="AO6" s="36">
        <f t="shared" si="5"/>
        <v>146.78</v>
      </c>
      <c r="AP6" s="36">
        <f t="shared" si="5"/>
        <v>149.66</v>
      </c>
      <c r="AQ6" s="36">
        <f t="shared" si="5"/>
        <v>100.32</v>
      </c>
      <c r="AR6" s="36">
        <f t="shared" si="5"/>
        <v>116.49</v>
      </c>
      <c r="AS6" s="36">
        <f t="shared" si="5"/>
        <v>92.92</v>
      </c>
      <c r="AT6" s="35" t="str">
        <f>IF(AT7="","",IF(AT7="-","【-】","【"&amp;SUBSTITUTE(TEXT(AT7,"#,##0.00"),"-","△")&amp;"】"))</f>
        <v>【4.38】</v>
      </c>
      <c r="AU6" s="36">
        <f>IF(AU7="",NA(),AU7)</f>
        <v>1015.11</v>
      </c>
      <c r="AV6" s="36">
        <f t="shared" ref="AV6:BD6" si="6">IF(AV7="",NA(),AV7)</f>
        <v>1642.89</v>
      </c>
      <c r="AW6" s="36">
        <f t="shared" si="6"/>
        <v>85.33</v>
      </c>
      <c r="AX6" s="36">
        <f t="shared" si="6"/>
        <v>93.26</v>
      </c>
      <c r="AY6" s="36">
        <f t="shared" si="6"/>
        <v>100.3</v>
      </c>
      <c r="AZ6" s="36">
        <f t="shared" si="6"/>
        <v>151.6</v>
      </c>
      <c r="BA6" s="36">
        <f t="shared" si="6"/>
        <v>246.4</v>
      </c>
      <c r="BB6" s="36">
        <f t="shared" si="6"/>
        <v>49.23</v>
      </c>
      <c r="BC6" s="36">
        <f t="shared" si="6"/>
        <v>44.37</v>
      </c>
      <c r="BD6" s="36">
        <f t="shared" si="6"/>
        <v>50.66</v>
      </c>
      <c r="BE6" s="35" t="str">
        <f>IF(BE7="","",IF(BE7="-","【-】","【"&amp;SUBSTITUTE(TEXT(BE7,"#,##0.00"),"-","△")&amp;"】"))</f>
        <v>【59.95】</v>
      </c>
      <c r="BF6" s="36">
        <f>IF(BF7="",NA(),BF7)</f>
        <v>661.43</v>
      </c>
      <c r="BG6" s="36">
        <f t="shared" ref="BG6:BO6" si="7">IF(BG7="",NA(),BG7)</f>
        <v>614.39</v>
      </c>
      <c r="BH6" s="36">
        <f t="shared" si="7"/>
        <v>558.58000000000004</v>
      </c>
      <c r="BI6" s="36">
        <f t="shared" si="7"/>
        <v>669.39</v>
      </c>
      <c r="BJ6" s="36">
        <f t="shared" si="7"/>
        <v>665.63</v>
      </c>
      <c r="BK6" s="36">
        <f t="shared" si="7"/>
        <v>1273.52</v>
      </c>
      <c r="BL6" s="36">
        <f t="shared" si="7"/>
        <v>1209.95</v>
      </c>
      <c r="BM6" s="36">
        <f t="shared" si="7"/>
        <v>1136.5</v>
      </c>
      <c r="BN6" s="36">
        <f t="shared" si="7"/>
        <v>1118.56</v>
      </c>
      <c r="BO6" s="36">
        <f t="shared" si="7"/>
        <v>1111.31</v>
      </c>
      <c r="BP6" s="35" t="str">
        <f>IF(BP7="","",IF(BP7="-","【-】","【"&amp;SUBSTITUTE(TEXT(BP7,"#,##0.00"),"-","△")&amp;"】"))</f>
        <v>【728.30】</v>
      </c>
      <c r="BQ6" s="36">
        <f>IF(BQ7="",NA(),BQ7)</f>
        <v>99.12</v>
      </c>
      <c r="BR6" s="36">
        <f t="shared" ref="BR6:BZ6" si="8">IF(BR7="",NA(),BR7)</f>
        <v>97.38</v>
      </c>
      <c r="BS6" s="36">
        <f t="shared" si="8"/>
        <v>109.83</v>
      </c>
      <c r="BT6" s="36">
        <f t="shared" si="8"/>
        <v>98.66</v>
      </c>
      <c r="BU6" s="36">
        <f t="shared" si="8"/>
        <v>99.54</v>
      </c>
      <c r="BV6" s="36">
        <f t="shared" si="8"/>
        <v>67.849999999999994</v>
      </c>
      <c r="BW6" s="36">
        <f t="shared" si="8"/>
        <v>69.48</v>
      </c>
      <c r="BX6" s="36">
        <f t="shared" si="8"/>
        <v>71.650000000000006</v>
      </c>
      <c r="BY6" s="36">
        <f t="shared" si="8"/>
        <v>72.33</v>
      </c>
      <c r="BZ6" s="36">
        <f t="shared" si="8"/>
        <v>75.540000000000006</v>
      </c>
      <c r="CA6" s="35" t="str">
        <f>IF(CA7="","",IF(CA7="-","【-】","【"&amp;SUBSTITUTE(TEXT(CA7,"#,##0.00"),"-","△")&amp;"】"))</f>
        <v>【100.04】</v>
      </c>
      <c r="CB6" s="36">
        <f>IF(CB7="",NA(),CB7)</f>
        <v>145.51</v>
      </c>
      <c r="CC6" s="36">
        <f t="shared" ref="CC6:CK6" si="9">IF(CC7="",NA(),CC7)</f>
        <v>148.44999999999999</v>
      </c>
      <c r="CD6" s="36">
        <f t="shared" si="9"/>
        <v>133.72</v>
      </c>
      <c r="CE6" s="36">
        <f t="shared" si="9"/>
        <v>148.91</v>
      </c>
      <c r="CF6" s="36">
        <f t="shared" si="9"/>
        <v>147.36000000000001</v>
      </c>
      <c r="CG6" s="36">
        <f t="shared" si="9"/>
        <v>224.94</v>
      </c>
      <c r="CH6" s="36">
        <f t="shared" si="9"/>
        <v>220.67</v>
      </c>
      <c r="CI6" s="36">
        <f t="shared" si="9"/>
        <v>217.82</v>
      </c>
      <c r="CJ6" s="36">
        <f t="shared" si="9"/>
        <v>215.28</v>
      </c>
      <c r="CK6" s="36">
        <f t="shared" si="9"/>
        <v>207.96</v>
      </c>
      <c r="CL6" s="35" t="str">
        <f>IF(CL7="","",IF(CL7="-","【-】","【"&amp;SUBSTITUTE(TEXT(CL7,"#,##0.00"),"-","△")&amp;"】"))</f>
        <v>【137.82】</v>
      </c>
      <c r="CM6" s="36">
        <f>IF(CM7="",NA(),CM7)</f>
        <v>75.41</v>
      </c>
      <c r="CN6" s="36">
        <f t="shared" ref="CN6:CV6" si="10">IF(CN7="",NA(),CN7)</f>
        <v>71.94</v>
      </c>
      <c r="CO6" s="36">
        <f t="shared" si="10"/>
        <v>47.63</v>
      </c>
      <c r="CP6" s="36">
        <f t="shared" si="10"/>
        <v>48.4</v>
      </c>
      <c r="CQ6" s="36">
        <f t="shared" si="10"/>
        <v>52.35</v>
      </c>
      <c r="CR6" s="36">
        <f t="shared" si="10"/>
        <v>55.41</v>
      </c>
      <c r="CS6" s="36">
        <f t="shared" si="10"/>
        <v>55.81</v>
      </c>
      <c r="CT6" s="36">
        <f t="shared" si="10"/>
        <v>54.44</v>
      </c>
      <c r="CU6" s="36">
        <f t="shared" si="10"/>
        <v>54.67</v>
      </c>
      <c r="CV6" s="36">
        <f t="shared" si="10"/>
        <v>53.51</v>
      </c>
      <c r="CW6" s="35" t="str">
        <f>IF(CW7="","",IF(CW7="-","【-】","【"&amp;SUBSTITUTE(TEXT(CW7,"#,##0.00"),"-","△")&amp;"】"))</f>
        <v>【60.09】</v>
      </c>
      <c r="CX6" s="36">
        <f>IF(CX7="",NA(),CX7)</f>
        <v>82.9</v>
      </c>
      <c r="CY6" s="36">
        <f t="shared" ref="CY6:DG6" si="11">IF(CY7="",NA(),CY7)</f>
        <v>82.94</v>
      </c>
      <c r="CZ6" s="36">
        <f t="shared" si="11"/>
        <v>83.02</v>
      </c>
      <c r="DA6" s="36">
        <f t="shared" si="11"/>
        <v>78.989999999999995</v>
      </c>
      <c r="DB6" s="36">
        <f t="shared" si="11"/>
        <v>80.97</v>
      </c>
      <c r="DC6" s="36">
        <f t="shared" si="11"/>
        <v>84.12</v>
      </c>
      <c r="DD6" s="36">
        <f t="shared" si="11"/>
        <v>84.41</v>
      </c>
      <c r="DE6" s="36">
        <f t="shared" si="11"/>
        <v>84.2</v>
      </c>
      <c r="DF6" s="36">
        <f t="shared" si="11"/>
        <v>83.8</v>
      </c>
      <c r="DG6" s="36">
        <f t="shared" si="11"/>
        <v>83.91</v>
      </c>
      <c r="DH6" s="35" t="str">
        <f>IF(DH7="","",IF(DH7="-","【-】","【"&amp;SUBSTITUTE(TEXT(DH7,"#,##0.00"),"-","△")&amp;"】"))</f>
        <v>【94.90】</v>
      </c>
      <c r="DI6" s="36">
        <f>IF(DI7="",NA(),DI7)</f>
        <v>18.690000000000001</v>
      </c>
      <c r="DJ6" s="36">
        <f t="shared" ref="DJ6:DR6" si="12">IF(DJ7="",NA(),DJ7)</f>
        <v>18.989999999999998</v>
      </c>
      <c r="DK6" s="36">
        <f t="shared" si="12"/>
        <v>35.090000000000003</v>
      </c>
      <c r="DL6" s="36">
        <f t="shared" si="12"/>
        <v>36.299999999999997</v>
      </c>
      <c r="DM6" s="36">
        <f t="shared" si="12"/>
        <v>37.01</v>
      </c>
      <c r="DN6" s="36">
        <f t="shared" si="12"/>
        <v>10.46</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6">
        <f>IF(EE7="",NA(),EE7)</f>
        <v>0.09</v>
      </c>
      <c r="EF6" s="36">
        <f t="shared" ref="EF6:EN6" si="14">IF(EF7="",NA(),EF7)</f>
        <v>0.12</v>
      </c>
      <c r="EG6" s="36">
        <f t="shared" si="14"/>
        <v>0.09</v>
      </c>
      <c r="EH6" s="36">
        <f t="shared" si="14"/>
        <v>0.09</v>
      </c>
      <c r="EI6" s="36">
        <f t="shared" si="14"/>
        <v>0.12</v>
      </c>
      <c r="EJ6" s="36">
        <f t="shared" si="14"/>
        <v>0.1</v>
      </c>
      <c r="EK6" s="36">
        <f t="shared" si="14"/>
        <v>7.0000000000000007E-2</v>
      </c>
      <c r="EL6" s="36">
        <f t="shared" si="14"/>
        <v>0.04</v>
      </c>
      <c r="EM6" s="36">
        <f t="shared" si="14"/>
        <v>0.11</v>
      </c>
      <c r="EN6" s="36">
        <f t="shared" si="14"/>
        <v>0.15</v>
      </c>
      <c r="EO6" s="35" t="str">
        <f>IF(EO7="","",IF(EO7="-","【-】","【"&amp;SUBSTITUTE(TEXT(EO7,"#,##0.00"),"-","△")&amp;"】"))</f>
        <v>【0.27】</v>
      </c>
    </row>
    <row r="7" spans="1:148" s="37" customFormat="1" x14ac:dyDescent="0.15">
      <c r="A7" s="29"/>
      <c r="B7" s="38">
        <v>2016</v>
      </c>
      <c r="C7" s="38">
        <v>442054</v>
      </c>
      <c r="D7" s="38">
        <v>46</v>
      </c>
      <c r="E7" s="38">
        <v>17</v>
      </c>
      <c r="F7" s="38">
        <v>1</v>
      </c>
      <c r="G7" s="38">
        <v>0</v>
      </c>
      <c r="H7" s="38" t="s">
        <v>108</v>
      </c>
      <c r="I7" s="38" t="s">
        <v>109</v>
      </c>
      <c r="J7" s="38" t="s">
        <v>110</v>
      </c>
      <c r="K7" s="38" t="s">
        <v>111</v>
      </c>
      <c r="L7" s="38" t="s">
        <v>112</v>
      </c>
      <c r="M7" s="38"/>
      <c r="N7" s="39" t="s">
        <v>113</v>
      </c>
      <c r="O7" s="39">
        <v>66.56</v>
      </c>
      <c r="P7" s="39">
        <v>26.3</v>
      </c>
      <c r="Q7" s="39">
        <v>54.56</v>
      </c>
      <c r="R7" s="39">
        <v>2860</v>
      </c>
      <c r="S7" s="39">
        <v>73925</v>
      </c>
      <c r="T7" s="39">
        <v>903.11</v>
      </c>
      <c r="U7" s="39">
        <v>81.86</v>
      </c>
      <c r="V7" s="39">
        <v>19339</v>
      </c>
      <c r="W7" s="39">
        <v>4.0599999999999996</v>
      </c>
      <c r="X7" s="39">
        <v>4763.3</v>
      </c>
      <c r="Y7" s="39">
        <v>102.94</v>
      </c>
      <c r="Z7" s="39">
        <v>100.14</v>
      </c>
      <c r="AA7" s="39">
        <v>103.52</v>
      </c>
      <c r="AB7" s="39">
        <v>100.38</v>
      </c>
      <c r="AC7" s="39">
        <v>99.58</v>
      </c>
      <c r="AD7" s="39">
        <v>102.83</v>
      </c>
      <c r="AE7" s="39">
        <v>102.73</v>
      </c>
      <c r="AF7" s="39">
        <v>108.56</v>
      </c>
      <c r="AG7" s="39">
        <v>109.12</v>
      </c>
      <c r="AH7" s="39">
        <v>106.85</v>
      </c>
      <c r="AI7" s="39">
        <v>108.57</v>
      </c>
      <c r="AJ7" s="39">
        <v>196.11</v>
      </c>
      <c r="AK7" s="39">
        <v>191.97</v>
      </c>
      <c r="AL7" s="39">
        <v>188.26</v>
      </c>
      <c r="AM7" s="39">
        <v>187.53</v>
      </c>
      <c r="AN7" s="39">
        <v>185.88</v>
      </c>
      <c r="AO7" s="39">
        <v>146.78</v>
      </c>
      <c r="AP7" s="39">
        <v>149.66</v>
      </c>
      <c r="AQ7" s="39">
        <v>100.32</v>
      </c>
      <c r="AR7" s="39">
        <v>116.49</v>
      </c>
      <c r="AS7" s="39">
        <v>92.92</v>
      </c>
      <c r="AT7" s="39">
        <v>4.38</v>
      </c>
      <c r="AU7" s="39">
        <v>1015.11</v>
      </c>
      <c r="AV7" s="39">
        <v>1642.89</v>
      </c>
      <c r="AW7" s="39">
        <v>85.33</v>
      </c>
      <c r="AX7" s="39">
        <v>93.26</v>
      </c>
      <c r="AY7" s="39">
        <v>100.3</v>
      </c>
      <c r="AZ7" s="39">
        <v>151.6</v>
      </c>
      <c r="BA7" s="39">
        <v>246.4</v>
      </c>
      <c r="BB7" s="39">
        <v>49.23</v>
      </c>
      <c r="BC7" s="39">
        <v>44.37</v>
      </c>
      <c r="BD7" s="39">
        <v>50.66</v>
      </c>
      <c r="BE7" s="39">
        <v>59.95</v>
      </c>
      <c r="BF7" s="39">
        <v>661.43</v>
      </c>
      <c r="BG7" s="39">
        <v>614.39</v>
      </c>
      <c r="BH7" s="39">
        <v>558.58000000000004</v>
      </c>
      <c r="BI7" s="39">
        <v>669.39</v>
      </c>
      <c r="BJ7" s="39">
        <v>665.63</v>
      </c>
      <c r="BK7" s="39">
        <v>1273.52</v>
      </c>
      <c r="BL7" s="39">
        <v>1209.95</v>
      </c>
      <c r="BM7" s="39">
        <v>1136.5</v>
      </c>
      <c r="BN7" s="39">
        <v>1118.56</v>
      </c>
      <c r="BO7" s="39">
        <v>1111.31</v>
      </c>
      <c r="BP7" s="39">
        <v>728.3</v>
      </c>
      <c r="BQ7" s="39">
        <v>99.12</v>
      </c>
      <c r="BR7" s="39">
        <v>97.38</v>
      </c>
      <c r="BS7" s="39">
        <v>109.83</v>
      </c>
      <c r="BT7" s="39">
        <v>98.66</v>
      </c>
      <c r="BU7" s="39">
        <v>99.54</v>
      </c>
      <c r="BV7" s="39">
        <v>67.849999999999994</v>
      </c>
      <c r="BW7" s="39">
        <v>69.48</v>
      </c>
      <c r="BX7" s="39">
        <v>71.650000000000006</v>
      </c>
      <c r="BY7" s="39">
        <v>72.33</v>
      </c>
      <c r="BZ7" s="39">
        <v>75.540000000000006</v>
      </c>
      <c r="CA7" s="39">
        <v>100.04</v>
      </c>
      <c r="CB7" s="39">
        <v>145.51</v>
      </c>
      <c r="CC7" s="39">
        <v>148.44999999999999</v>
      </c>
      <c r="CD7" s="39">
        <v>133.72</v>
      </c>
      <c r="CE7" s="39">
        <v>148.91</v>
      </c>
      <c r="CF7" s="39">
        <v>147.36000000000001</v>
      </c>
      <c r="CG7" s="39">
        <v>224.94</v>
      </c>
      <c r="CH7" s="39">
        <v>220.67</v>
      </c>
      <c r="CI7" s="39">
        <v>217.82</v>
      </c>
      <c r="CJ7" s="39">
        <v>215.28</v>
      </c>
      <c r="CK7" s="39">
        <v>207.96</v>
      </c>
      <c r="CL7" s="39">
        <v>137.82</v>
      </c>
      <c r="CM7" s="39">
        <v>75.41</v>
      </c>
      <c r="CN7" s="39">
        <v>71.94</v>
      </c>
      <c r="CO7" s="39">
        <v>47.63</v>
      </c>
      <c r="CP7" s="39">
        <v>48.4</v>
      </c>
      <c r="CQ7" s="39">
        <v>52.35</v>
      </c>
      <c r="CR7" s="39">
        <v>55.41</v>
      </c>
      <c r="CS7" s="39">
        <v>55.81</v>
      </c>
      <c r="CT7" s="39">
        <v>54.44</v>
      </c>
      <c r="CU7" s="39">
        <v>54.67</v>
      </c>
      <c r="CV7" s="39">
        <v>53.51</v>
      </c>
      <c r="CW7" s="39">
        <v>60.09</v>
      </c>
      <c r="CX7" s="39">
        <v>82.9</v>
      </c>
      <c r="CY7" s="39">
        <v>82.94</v>
      </c>
      <c r="CZ7" s="39">
        <v>83.02</v>
      </c>
      <c r="DA7" s="39">
        <v>78.989999999999995</v>
      </c>
      <c r="DB7" s="39">
        <v>80.97</v>
      </c>
      <c r="DC7" s="39">
        <v>84.12</v>
      </c>
      <c r="DD7" s="39">
        <v>84.41</v>
      </c>
      <c r="DE7" s="39">
        <v>84.2</v>
      </c>
      <c r="DF7" s="39">
        <v>83.8</v>
      </c>
      <c r="DG7" s="39">
        <v>83.91</v>
      </c>
      <c r="DH7" s="39">
        <v>94.9</v>
      </c>
      <c r="DI7" s="39">
        <v>18.690000000000001</v>
      </c>
      <c r="DJ7" s="39">
        <v>18.989999999999998</v>
      </c>
      <c r="DK7" s="39">
        <v>35.090000000000003</v>
      </c>
      <c r="DL7" s="39">
        <v>36.299999999999997</v>
      </c>
      <c r="DM7" s="39">
        <v>37.01</v>
      </c>
      <c r="DN7" s="39">
        <v>10.46</v>
      </c>
      <c r="DO7" s="39">
        <v>11.39</v>
      </c>
      <c r="DP7" s="39">
        <v>21.28</v>
      </c>
      <c r="DQ7" s="39">
        <v>23.95</v>
      </c>
      <c r="DR7" s="39">
        <v>21.09</v>
      </c>
      <c r="DS7" s="39">
        <v>37.36</v>
      </c>
      <c r="DT7" s="39">
        <v>0</v>
      </c>
      <c r="DU7" s="39">
        <v>0</v>
      </c>
      <c r="DV7" s="39">
        <v>0</v>
      </c>
      <c r="DW7" s="39">
        <v>0</v>
      </c>
      <c r="DX7" s="39">
        <v>0</v>
      </c>
      <c r="DY7" s="39">
        <v>0.66</v>
      </c>
      <c r="DZ7" s="39">
        <v>0.78</v>
      </c>
      <c r="EA7" s="39">
        <v>0</v>
      </c>
      <c r="EB7" s="39">
        <v>0</v>
      </c>
      <c r="EC7" s="39">
        <v>0</v>
      </c>
      <c r="ED7" s="39">
        <v>4.96</v>
      </c>
      <c r="EE7" s="39">
        <v>0.09</v>
      </c>
      <c r="EF7" s="39">
        <v>0.12</v>
      </c>
      <c r="EG7" s="39">
        <v>0.09</v>
      </c>
      <c r="EH7" s="39">
        <v>0.09</v>
      </c>
      <c r="EI7" s="39">
        <v>0.12</v>
      </c>
      <c r="EJ7" s="39">
        <v>0.1</v>
      </c>
      <c r="EK7" s="39">
        <v>7.0000000000000007E-2</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2018-02-07T11:58:46Z</cp:lastPrinted>
  <dcterms:created xsi:type="dcterms:W3CDTF">2017-12-25T01:54:11Z</dcterms:created>
  <dcterms:modified xsi:type="dcterms:W3CDTF">2018-03-13T04:51:17Z</dcterms:modified>
</cp:coreProperties>
</file>