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E86" i="4"/>
  <c r="AT10" i="4"/>
  <c r="AD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<sst xmlns="http://schemas.openxmlformats.org/spreadsheetml/2006/main" count="240" uniqueCount="126">
  <si>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</si>
  <si>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</si>
  <si>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</si>
  <si>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</si>
  <si>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</si>
  <si>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</si>
  <si>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</si>
  <si>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</si>
  <si>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</si>
  <si>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</si>
  <si>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</si>
  <si>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</si>
  <si>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</si>
  <si>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</si>
  <si>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</si>
  <si>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</si>
  <si>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</si>
  <si>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</si>
  <si>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</si>
  <si>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</si>
  <si>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</si>
  <si>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</si>
  <si>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</si>
  <si>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</si>
  <si>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</si>
  <si>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</si>
  <si>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</si>
  <si>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</si>
  <si>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</si>
  <si>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</si>
  <si>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</si>
  <si>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</si>
  <si>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</si>
  <si>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</si>
  <si>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</si>
  <si>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</si>
  <si>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</si>
  <si>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</si>
  <si>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</si>
  <si>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</si>
  <si>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</si>
  <si>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</si>
  <si>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</si>
  <si>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</si>
  <si>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</si>
  <si>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</si>
  <si>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</si>
  <si>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</si>
  <si>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</si>
  <si>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</si>
  <si>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</si>
  <si>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</si>
  <si>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</si>
  <si>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</si>
  <si>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</si>
  <si>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</si>
  <si>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</si>
  <si>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</si>
  <si>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</si>
  <si>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</si>
  <si>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</si>
  <si>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</si>
  <si>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</si>
  <si>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</si>
  <si>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</si>
  <si>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</si>
  <si>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</si>
  <si>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</si>
  <si>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</si>
  <si>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</si>
  <si>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</si>
  <si>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</si>
  <si>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</si>
  <si>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</si>
  <si>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</si>
  <si>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</si>
  <si>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</si>
  <si>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</si>
  <si>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</si>
  <si>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</si>
  <si>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</si>
  <si>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</si>
  <si>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</si>
  <si>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</si>
  <si>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</si>
  <si>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</si>
  <si>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</si>
  <si>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</si>
  <si>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</si>
  <si>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</si>
  <si>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</si>
  <si>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</si>
  <si>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</si>
  <si>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</si>
  <si>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</si>
  <si>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</si>
  <si>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</si>
  <si>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</si>
  <si>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</si>
  <si>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</si>
  <si>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</si>
  <si>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</si>
  <si>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</si>
  <si>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</si>
  <si>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</si>
  <si>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</si>
  <si>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</si>
  <si>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</si>
  <si>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</si>
  <si>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</si>
  <si>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</si>
  <si>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</si>
  <si>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</si>
  <si>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</si>
  <si>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</si>
  <si>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</si>
  <si>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</si>
  <si>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</si>
  <si>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</si>
  <si>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</si>
  <si>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</si>
  <si>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</si>
  <si>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</si>
  <si>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使用料収入では汚水処理経費の4割弱程度しかまかなえていない状況が続いており、経営状況は健全とは言えない状況である。
　三ノ宮地区では水洗化率は95.8％に達しているが、大明地区の水洗化率は78.0％にとどまっているため、未接続世帯への普及促進を図るとともに、維持管理費の節減に努める。
　</t>
    <rPh sb="17" eb="18">
      <t>ジャク</t>
    </rPh>
    <rPh sb="30" eb="32">
      <t>ジョウキョウ</t>
    </rPh>
    <rPh sb="33" eb="34">
      <t>ツヅ</t>
    </rPh>
    <rPh sb="60" eb="61">
      <t>サン</t>
    </rPh>
    <rPh sb="62" eb="63">
      <t>ミヤ</t>
    </rPh>
    <rPh sb="63" eb="65">
      <t>チク</t>
    </rPh>
    <rPh sb="67" eb="70">
      <t>スイセンカ</t>
    </rPh>
    <rPh sb="70" eb="71">
      <t>リツ</t>
    </rPh>
    <rPh sb="78" eb="79">
      <t>タッ</t>
    </rPh>
    <rPh sb="85" eb="87">
      <t>ダイメイ</t>
    </rPh>
    <rPh sb="87" eb="89">
      <t>チク</t>
    </rPh>
    <rPh sb="90" eb="93">
      <t>スイセンカ</t>
    </rPh>
    <rPh sb="93" eb="94">
      <t>リツ</t>
    </rPh>
    <phoneticPr fontId="7"/>
  </si>
  <si>
    <t>①収益的収支比率は、使用料収入が横ばいで、地方債償還金が増加し、低い水準で推移している。引き続き、使用料収入の確保及び維持管理費の節減に努める。
④企業債残高対事業規模比率は、地理的要因等により整備費が増大し、類似団体と比較すると高くなっているが、年々減少傾向にある。
⑤経費回収率は、汚水処理費用が増減しているものの、使用料収入が横ばいであることから、概ね低い水準で推移しており、類似団体との比較しても低くなっている。
⑥汚水処理原価は、有収水量が減少傾向にあるうえ、費用が増加しており、類似団体との比較でも高くなっている。引き続き、接続率の向上による有収水量の増加及び維持管理費の節減に努める。
⑦施設利用率は、節水意識の向上や節水機器の普及などによる排水量の減少と水洗化率の伸び悩みにより低い状態が続いている。
⑧水洗化率はゆるやかに上昇しているが、区域内人口、水洗便所設置済人口ともに減少傾向であり、類似団体との比較でも低くなっている。引き続き、特に接続率が低い大明地区について、未接続世帯への普及促進を図り、水洗化率の向上に努める。</t>
    <rPh sb="16" eb="17">
      <t>ヨコ</t>
    </rPh>
    <rPh sb="28" eb="30">
      <t>ゾウカ</t>
    </rPh>
    <rPh sb="32" eb="33">
      <t>ヒク</t>
    </rPh>
    <rPh sb="34" eb="36">
      <t>スイジュン</t>
    </rPh>
    <rPh sb="37" eb="39">
      <t>スイイ</t>
    </rPh>
    <rPh sb="105" eb="107">
      <t>ルイジ</t>
    </rPh>
    <rPh sb="107" eb="109">
      <t>ダンタイ</t>
    </rPh>
    <rPh sb="110" eb="112">
      <t>ヒカク</t>
    </rPh>
    <rPh sb="115" eb="116">
      <t>タカ</t>
    </rPh>
    <rPh sb="150" eb="152">
      <t>ゾウゲン</t>
    </rPh>
    <rPh sb="177" eb="178">
      <t>オオム</t>
    </rPh>
    <rPh sb="179" eb="180">
      <t>ヒク</t>
    </rPh>
    <rPh sb="181" eb="183">
      <t>スイジュン</t>
    </rPh>
    <rPh sb="184" eb="186">
      <t>スイイ</t>
    </rPh>
    <rPh sb="225" eb="227">
      <t>ゲンショウ</t>
    </rPh>
    <rPh sb="370" eb="372">
      <t>ジョウショウ</t>
    </rPh>
    <rPh sb="396" eb="398">
      <t>ゲンショウ</t>
    </rPh>
    <phoneticPr fontId="7"/>
  </si>
  <si>
    <t>③汚水管渠の三ノ宮地区については、平成30年度に公共下水道へ統合する。大明地区は供用開始から12年経過で、現在のところ老朽化等は見られないが、将来の施設の改築等にあたり、今後、経営に与える影響等についての検討が必要となる。</t>
    <rPh sb="35" eb="37">
      <t>ダイメイ</t>
    </rPh>
    <rPh sb="37" eb="39">
      <t>チク</t>
    </rPh>
    <rPh sb="53" eb="55">
      <t>ゲンザイ</t>
    </rPh>
    <rPh sb="59" eb="62">
      <t>ロウキュウカ</t>
    </rPh>
    <rPh sb="62" eb="63">
      <t>ナド</t>
    </rPh>
    <rPh sb="64" eb="65">
      <t>ミ</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</si>
</sst>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0A-48A0-A89A-B483350978DB}"/>
            </c:ext>
          </c:extLst>
        </c:ser>
        <c:dLbls>
          <c:showLegendKey val="0"/>
          <c:showVal val="0"/>
          <c:showCatName val="0"/>
          <c:showSerName val="0"/>
          <c:showPercent val="0"/>
          <c:showBubbleSize val="0"/>
        </c:dLbls>
        <c:gapWidth val="150"/>
        <c:axId val="44193280"/>
        <c:axId val="44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CC0A-48A0-A89A-B483350978DB}"/>
            </c:ext>
          </c:extLst>
        </c:ser>
        <c:dLbls>
          <c:showLegendKey val="0"/>
          <c:showVal val="0"/>
          <c:showCatName val="0"/>
          <c:showSerName val="0"/>
          <c:showPercent val="0"/>
          <c:showBubbleSize val="0"/>
        </c:dLbls>
        <c:marker val="1"/>
        <c:smooth val="0"/>
        <c:axId val="44193280"/>
        <c:axId val="44194816"/>
      </c:lineChart>
      <c:dateAx>
        <c:axId val="44193280"/>
        <c:scaling>
          <c:orientation val="minMax"/>
        </c:scaling>
        <c:delete val="1"/>
        <c:axPos val="b"/>
        <c:numFmt formatCode="ge" sourceLinked="1"/>
        <c:majorTickMark val="none"/>
        <c:minorTickMark val="none"/>
        <c:tickLblPos val="none"/>
        <c:crossAx val="44194816"/>
        <c:crosses val="autoZero"/>
        <c:auto val="1"/>
        <c:lblOffset val="100"/>
        <c:baseTimeUnit val="years"/>
      </c:dateAx>
      <c:valAx>
        <c:axId val="44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45.83</c:v>
                </c:pt>
                <c:pt idx="1">
                  <c:v>46.1</c:v>
                </c:pt>
                <c:pt idx="2">
                  <c:v>45.1</c:v>
                </c:pt>
                <c:pt idx="3">
                  <c:v>44.19</c:v>
                </c:pt>
                <c:pt idx="4">
                  <c:v>43.19</c:v>
                </c:pt>
              </c:numCache>
            </c:numRef>
          </c:val>
          <c:extLst xmlns:c16r2="http://schemas.microsoft.com/office/drawing/2015/06/chart">
            <c:ext xmlns:c16="http://schemas.microsoft.com/office/drawing/2014/chart" uri="{C3380CC4-5D6E-409C-BE32-E72D297353CC}">
              <c16:uniqueId val="{00000000-F471-449F-9296-44CC838D2908}"/>
            </c:ext>
          </c:extLst>
        </c:ser>
        <c:dLbls>
          <c:showLegendKey val="0"/>
          <c:showVal val="0"/>
          <c:showCatName val="0"/>
          <c:showSerName val="0"/>
          <c:showPercent val="0"/>
          <c:showBubbleSize val="0"/>
        </c:dLbls>
        <c:gapWidth val="150"/>
        <c:axId val="84604800"/>
        <c:axId val="84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F471-449F-9296-44CC838D2908}"/>
            </c:ext>
          </c:extLst>
        </c:ser>
        <c:dLbls>
          <c:showLegendKey val="0"/>
          <c:showVal val="0"/>
          <c:showCatName val="0"/>
          <c:showSerName val="0"/>
          <c:showPercent val="0"/>
          <c:showBubbleSize val="0"/>
        </c:dLbls>
        <c:marker val="1"/>
        <c:smooth val="0"/>
        <c:axId val="84604800"/>
        <c:axId val="84606336"/>
      </c:lineChart>
      <c:dateAx>
        <c:axId val="84604800"/>
        <c:scaling>
          <c:orientation val="minMax"/>
        </c:scaling>
        <c:delete val="1"/>
        <c:axPos val="b"/>
        <c:numFmt formatCode="ge" sourceLinked="1"/>
        <c:majorTickMark val="none"/>
        <c:minorTickMark val="none"/>
        <c:tickLblPos val="none"/>
        <c:crossAx val="84606336"/>
        <c:crosses val="autoZero"/>
        <c:auto val="1"/>
        <c:lblOffset val="100"/>
        <c:baseTimeUnit val="years"/>
      </c:dateAx>
      <c:valAx>
        <c:axId val="846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78.27</c:v>
                </c:pt>
                <c:pt idx="1">
                  <c:v>79.97</c:v>
                </c:pt>
                <c:pt idx="2">
                  <c:v>81.739999999999995</c:v>
                </c:pt>
                <c:pt idx="3">
                  <c:v>81.94</c:v>
                </c:pt>
                <c:pt idx="4">
                  <c:v>83.23</c:v>
                </c:pt>
              </c:numCache>
            </c:numRef>
          </c:val>
          <c:extLst xmlns:c16r2="http://schemas.microsoft.com/office/drawing/2015/06/chart">
            <c:ext xmlns:c16="http://schemas.microsoft.com/office/drawing/2014/chart" uri="{C3380CC4-5D6E-409C-BE32-E72D297353CC}">
              <c16:uniqueId val="{00000000-4275-409B-AA94-36622C5DED87}"/>
            </c:ext>
          </c:extLst>
        </c:ser>
        <c:dLbls>
          <c:showLegendKey val="0"/>
          <c:showVal val="0"/>
          <c:showCatName val="0"/>
          <c:showSerName val="0"/>
          <c:showPercent val="0"/>
          <c:showBubbleSize val="0"/>
        </c:dLbls>
        <c:gapWidth val="150"/>
        <c:axId val="84665856"/>
        <c:axId val="84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4275-409B-AA94-36622C5DED87}"/>
            </c:ext>
          </c:extLst>
        </c:ser>
        <c:dLbls>
          <c:showLegendKey val="0"/>
          <c:showVal val="0"/>
          <c:showCatName val="0"/>
          <c:showSerName val="0"/>
          <c:showPercent val="0"/>
          <c:showBubbleSize val="0"/>
        </c:dLbls>
        <c:marker val="1"/>
        <c:smooth val="0"/>
        <c:axId val="84665856"/>
        <c:axId val="84667392"/>
      </c:lineChart>
      <c:dateAx>
        <c:axId val="84665856"/>
        <c:scaling>
          <c:orientation val="minMax"/>
        </c:scaling>
        <c:delete val="1"/>
        <c:axPos val="b"/>
        <c:numFmt formatCode="ge" sourceLinked="1"/>
        <c:majorTickMark val="none"/>
        <c:minorTickMark val="none"/>
        <c:tickLblPos val="none"/>
        <c:crossAx val="84667392"/>
        <c:crosses val="autoZero"/>
        <c:auto val="1"/>
        <c:lblOffset val="100"/>
        <c:baseTimeUnit val="years"/>
      </c:dateAx>
      <c:valAx>
        <c:axId val="846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71.39</c:v>
                </c:pt>
                <c:pt idx="1">
                  <c:v>63.63</c:v>
                </c:pt>
                <c:pt idx="2">
                  <c:v>62.82</c:v>
                </c:pt>
                <c:pt idx="3">
                  <c:v>63.65</c:v>
                </c:pt>
                <c:pt idx="4">
                  <c:v>62.11</c:v>
                </c:pt>
              </c:numCache>
            </c:numRef>
          </c:val>
          <c:extLst xmlns:c16r2="http://schemas.microsoft.com/office/drawing/2015/06/chart">
            <c:ext xmlns:c16="http://schemas.microsoft.com/office/drawing/2014/chart" uri="{C3380CC4-5D6E-409C-BE32-E72D297353CC}">
              <c16:uniqueId val="{00000000-36EB-4A94-9D5F-ADC6F1191EB3}"/>
            </c:ext>
          </c:extLst>
        </c:ser>
        <c:dLbls>
          <c:showLegendKey val="0"/>
          <c:showVal val="0"/>
          <c:showCatName val="0"/>
          <c:showSerName val="0"/>
          <c:showPercent val="0"/>
          <c:showBubbleSize val="0"/>
        </c:dLbls>
        <c:gapWidth val="150"/>
        <c:axId val="44219008"/>
        <c:axId val="442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EB-4A94-9D5F-ADC6F1191EB3}"/>
            </c:ext>
          </c:extLst>
        </c:ser>
        <c:dLbls>
          <c:showLegendKey val="0"/>
          <c:showVal val="0"/>
          <c:showCatName val="0"/>
          <c:showSerName val="0"/>
          <c:showPercent val="0"/>
          <c:showBubbleSize val="0"/>
        </c:dLbls>
        <c:marker val="1"/>
        <c:smooth val="0"/>
        <c:axId val="44219008"/>
        <c:axId val="44228992"/>
      </c:lineChart>
      <c:dateAx>
        <c:axId val="44219008"/>
        <c:scaling>
          <c:orientation val="minMax"/>
        </c:scaling>
        <c:delete val="1"/>
        <c:axPos val="b"/>
        <c:numFmt formatCode="ge" sourceLinked="1"/>
        <c:majorTickMark val="none"/>
        <c:minorTickMark val="none"/>
        <c:tickLblPos val="none"/>
        <c:crossAx val="44228992"/>
        <c:crosses val="autoZero"/>
        <c:auto val="1"/>
        <c:lblOffset val="100"/>
        <c:baseTimeUnit val="years"/>
      </c:dateAx>
      <c:valAx>
        <c:axId val="442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F4-4520-9C3B-BEA57B11BC35}"/>
            </c:ext>
          </c:extLst>
        </c:ser>
        <c:dLbls>
          <c:showLegendKey val="0"/>
          <c:showVal val="0"/>
          <c:showCatName val="0"/>
          <c:showSerName val="0"/>
          <c:showPercent val="0"/>
          <c:showBubbleSize val="0"/>
        </c:dLbls>
        <c:gapWidth val="150"/>
        <c:axId val="83836928"/>
        <c:axId val="83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F4-4520-9C3B-BEA57B11BC35}"/>
            </c:ext>
          </c:extLst>
        </c:ser>
        <c:dLbls>
          <c:showLegendKey val="0"/>
          <c:showVal val="0"/>
          <c:showCatName val="0"/>
          <c:showSerName val="0"/>
          <c:showPercent val="0"/>
          <c:showBubbleSize val="0"/>
        </c:dLbls>
        <c:marker val="1"/>
        <c:smooth val="0"/>
        <c:axId val="83836928"/>
        <c:axId val="83838464"/>
      </c:lineChart>
      <c:dateAx>
        <c:axId val="83836928"/>
        <c:scaling>
          <c:orientation val="minMax"/>
        </c:scaling>
        <c:delete val="1"/>
        <c:axPos val="b"/>
        <c:numFmt formatCode="ge" sourceLinked="1"/>
        <c:majorTickMark val="none"/>
        <c:minorTickMark val="none"/>
        <c:tickLblPos val="none"/>
        <c:crossAx val="83838464"/>
        <c:crosses val="autoZero"/>
        <c:auto val="1"/>
        <c:lblOffset val="100"/>
        <c:baseTimeUnit val="years"/>
      </c:dateAx>
      <c:valAx>
        <c:axId val="83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D0-4E5C-B33C-08B7566EFD61}"/>
            </c:ext>
          </c:extLst>
        </c:ser>
        <c:dLbls>
          <c:showLegendKey val="0"/>
          <c:showVal val="0"/>
          <c:showCatName val="0"/>
          <c:showSerName val="0"/>
          <c:showPercent val="0"/>
          <c:showBubbleSize val="0"/>
        </c:dLbls>
        <c:gapWidth val="150"/>
        <c:axId val="83892864"/>
        <c:axId val="839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D0-4E5C-B33C-08B7566EFD61}"/>
            </c:ext>
          </c:extLst>
        </c:ser>
        <c:dLbls>
          <c:showLegendKey val="0"/>
          <c:showVal val="0"/>
          <c:showCatName val="0"/>
          <c:showSerName val="0"/>
          <c:showPercent val="0"/>
          <c:showBubbleSize val="0"/>
        </c:dLbls>
        <c:marker val="1"/>
        <c:smooth val="0"/>
        <c:axId val="83892864"/>
        <c:axId val="83906944"/>
      </c:lineChart>
      <c:dateAx>
        <c:axId val="83892864"/>
        <c:scaling>
          <c:orientation val="minMax"/>
        </c:scaling>
        <c:delete val="1"/>
        <c:axPos val="b"/>
        <c:numFmt formatCode="ge" sourceLinked="1"/>
        <c:majorTickMark val="none"/>
        <c:minorTickMark val="none"/>
        <c:tickLblPos val="none"/>
        <c:crossAx val="83906944"/>
        <c:crosses val="autoZero"/>
        <c:auto val="1"/>
        <c:lblOffset val="100"/>
        <c:baseTimeUnit val="years"/>
      </c:dateAx>
      <c:valAx>
        <c:axId val="839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0B-4D3F-93ED-01E461778DC9}"/>
            </c:ext>
          </c:extLst>
        </c:ser>
        <c:dLbls>
          <c:showLegendKey val="0"/>
          <c:showVal val="0"/>
          <c:showCatName val="0"/>
          <c:showSerName val="0"/>
          <c:showPercent val="0"/>
          <c:showBubbleSize val="0"/>
        </c:dLbls>
        <c:gapWidth val="150"/>
        <c:axId val="83940096"/>
        <c:axId val="83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0B-4D3F-93ED-01E461778DC9}"/>
            </c:ext>
          </c:extLst>
        </c:ser>
        <c:dLbls>
          <c:showLegendKey val="0"/>
          <c:showVal val="0"/>
          <c:showCatName val="0"/>
          <c:showSerName val="0"/>
          <c:showPercent val="0"/>
          <c:showBubbleSize val="0"/>
        </c:dLbls>
        <c:marker val="1"/>
        <c:smooth val="0"/>
        <c:axId val="83940096"/>
        <c:axId val="83941632"/>
      </c:lineChart>
      <c:dateAx>
        <c:axId val="83940096"/>
        <c:scaling>
          <c:orientation val="minMax"/>
        </c:scaling>
        <c:delete val="1"/>
        <c:axPos val="b"/>
        <c:numFmt formatCode="ge" sourceLinked="1"/>
        <c:majorTickMark val="none"/>
        <c:minorTickMark val="none"/>
        <c:tickLblPos val="none"/>
        <c:crossAx val="83941632"/>
        <c:crosses val="autoZero"/>
        <c:auto val="1"/>
        <c:lblOffset val="100"/>
        <c:baseTimeUnit val="years"/>
      </c:dateAx>
      <c:valAx>
        <c:axId val="83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27-46B1-8853-37DE621DBFA8}"/>
            </c:ext>
          </c:extLst>
        </c:ser>
        <c:dLbls>
          <c:showLegendKey val="0"/>
          <c:showVal val="0"/>
          <c:showCatName val="0"/>
          <c:showSerName val="0"/>
          <c:showPercent val="0"/>
          <c:showBubbleSize val="0"/>
        </c:dLbls>
        <c:gapWidth val="150"/>
        <c:axId val="83961728"/>
        <c:axId val="839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27-46B1-8853-37DE621DBFA8}"/>
            </c:ext>
          </c:extLst>
        </c:ser>
        <c:dLbls>
          <c:showLegendKey val="0"/>
          <c:showVal val="0"/>
          <c:showCatName val="0"/>
          <c:showSerName val="0"/>
          <c:showPercent val="0"/>
          <c:showBubbleSize val="0"/>
        </c:dLbls>
        <c:marker val="1"/>
        <c:smooth val="0"/>
        <c:axId val="83961728"/>
        <c:axId val="83963264"/>
      </c:lineChart>
      <c:dateAx>
        <c:axId val="83961728"/>
        <c:scaling>
          <c:orientation val="minMax"/>
        </c:scaling>
        <c:delete val="1"/>
        <c:axPos val="b"/>
        <c:numFmt formatCode="ge" sourceLinked="1"/>
        <c:majorTickMark val="none"/>
        <c:minorTickMark val="none"/>
        <c:tickLblPos val="none"/>
        <c:crossAx val="83963264"/>
        <c:crosses val="autoZero"/>
        <c:auto val="1"/>
        <c:lblOffset val="100"/>
        <c:baseTimeUnit val="years"/>
      </c:dateAx>
      <c:valAx>
        <c:axId val="83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1734.33</c:v>
                </c:pt>
                <c:pt idx="1">
                  <c:v>1567.32</c:v>
                </c:pt>
                <c:pt idx="2">
                  <c:v>1486.4</c:v>
                </c:pt>
                <c:pt idx="3">
                  <c:v>1428.51</c:v>
                </c:pt>
                <c:pt idx="4">
                  <c:v>1356.01</c:v>
                </c:pt>
              </c:numCache>
            </c:numRef>
          </c:val>
          <c:extLst xmlns:c16r2="http://schemas.microsoft.com/office/drawing/2015/06/chart">
            <c:ext xmlns:c16="http://schemas.microsoft.com/office/drawing/2014/chart" uri="{C3380CC4-5D6E-409C-BE32-E72D297353CC}">
              <c16:uniqueId val="{00000000-9425-47D0-8651-1EF67BDA8ED6}"/>
            </c:ext>
          </c:extLst>
        </c:ser>
        <c:dLbls>
          <c:showLegendKey val="0"/>
          <c:showVal val="0"/>
          <c:showCatName val="0"/>
          <c:showSerName val="0"/>
          <c:showPercent val="0"/>
          <c:showBubbleSize val="0"/>
        </c:dLbls>
        <c:gapWidth val="150"/>
        <c:axId val="84003840"/>
        <c:axId val="844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9425-47D0-8651-1EF67BDA8ED6}"/>
            </c:ext>
          </c:extLst>
        </c:ser>
        <c:dLbls>
          <c:showLegendKey val="0"/>
          <c:showVal val="0"/>
          <c:showCatName val="0"/>
          <c:showSerName val="0"/>
          <c:showPercent val="0"/>
          <c:showBubbleSize val="0"/>
        </c:dLbls>
        <c:marker val="1"/>
        <c:smooth val="0"/>
        <c:axId val="84003840"/>
        <c:axId val="84480768"/>
      </c:lineChart>
      <c:dateAx>
        <c:axId val="84003840"/>
        <c:scaling>
          <c:orientation val="minMax"/>
        </c:scaling>
        <c:delete val="1"/>
        <c:axPos val="b"/>
        <c:numFmt formatCode="ge" sourceLinked="1"/>
        <c:majorTickMark val="none"/>
        <c:minorTickMark val="none"/>
        <c:tickLblPos val="none"/>
        <c:crossAx val="84480768"/>
        <c:crosses val="autoZero"/>
        <c:auto val="1"/>
        <c:lblOffset val="100"/>
        <c:baseTimeUnit val="years"/>
      </c:dateAx>
      <c:valAx>
        <c:axId val="844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41.53</c:v>
                </c:pt>
                <c:pt idx="1">
                  <c:v>37.840000000000003</c:v>
                </c:pt>
                <c:pt idx="2">
                  <c:v>38.590000000000003</c:v>
                </c:pt>
                <c:pt idx="3">
                  <c:v>36.64</c:v>
                </c:pt>
                <c:pt idx="4">
                  <c:v>39.39</c:v>
                </c:pt>
              </c:numCache>
            </c:numRef>
          </c:val>
          <c:extLst xmlns:c16r2="http://schemas.microsoft.com/office/drawing/2015/06/chart">
            <c:ext xmlns:c16="http://schemas.microsoft.com/office/drawing/2014/chart" uri="{C3380CC4-5D6E-409C-BE32-E72D297353CC}">
              <c16:uniqueId val="{00000000-28E3-47B2-8F2F-660E01B8683C}"/>
            </c:ext>
          </c:extLst>
        </c:ser>
        <c:dLbls>
          <c:showLegendKey val="0"/>
          <c:showVal val="0"/>
          <c:showCatName val="0"/>
          <c:showSerName val="0"/>
          <c:showPercent val="0"/>
          <c:showBubbleSize val="0"/>
        </c:dLbls>
        <c:gapWidth val="150"/>
        <c:axId val="84533632"/>
        <c:axId val="84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28E3-47B2-8F2F-660E01B8683C}"/>
            </c:ext>
          </c:extLst>
        </c:ser>
        <c:dLbls>
          <c:showLegendKey val="0"/>
          <c:showVal val="0"/>
          <c:showCatName val="0"/>
          <c:showSerName val="0"/>
          <c:showPercent val="0"/>
          <c:showBubbleSize val="0"/>
        </c:dLbls>
        <c:marker val="1"/>
        <c:smooth val="0"/>
        <c:axId val="84533632"/>
        <c:axId val="84535168"/>
      </c:lineChart>
      <c:dateAx>
        <c:axId val="84533632"/>
        <c:scaling>
          <c:orientation val="minMax"/>
        </c:scaling>
        <c:delete val="1"/>
        <c:axPos val="b"/>
        <c:numFmt formatCode="ge" sourceLinked="1"/>
        <c:majorTickMark val="none"/>
        <c:minorTickMark val="none"/>
        <c:tickLblPos val="none"/>
        <c:crossAx val="84535168"/>
        <c:crosses val="autoZero"/>
        <c:auto val="1"/>
        <c:lblOffset val="100"/>
        <c:baseTimeUnit val="years"/>
      </c:dateAx>
      <c:valAx>
        <c:axId val="84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373.97</c:v>
                </c:pt>
                <c:pt idx="1">
                  <c:v>419.89</c:v>
                </c:pt>
                <c:pt idx="2">
                  <c:v>418.43</c:v>
                </c:pt>
                <c:pt idx="3">
                  <c:v>445.63</c:v>
                </c:pt>
                <c:pt idx="4">
                  <c:v>415.95</c:v>
                </c:pt>
              </c:numCache>
            </c:numRef>
          </c:val>
          <c:extLst xmlns:c16r2="http://schemas.microsoft.com/office/drawing/2015/06/chart">
            <c:ext xmlns:c16="http://schemas.microsoft.com/office/drawing/2014/chart" uri="{C3380CC4-5D6E-409C-BE32-E72D297353CC}">
              <c16:uniqueId val="{00000000-B8EC-4E96-A5D7-0D9DEF6BF73A}"/>
            </c:ext>
          </c:extLst>
        </c:ser>
        <c:dLbls>
          <c:showLegendKey val="0"/>
          <c:showVal val="0"/>
          <c:showCatName val="0"/>
          <c:showSerName val="0"/>
          <c:showPercent val="0"/>
          <c:showBubbleSize val="0"/>
        </c:dLbls>
        <c:gapWidth val="150"/>
        <c:axId val="84562688"/>
        <c:axId val="845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B8EC-4E96-A5D7-0D9DEF6BF73A}"/>
            </c:ext>
          </c:extLst>
        </c:ser>
        <c:dLbls>
          <c:showLegendKey val="0"/>
          <c:showVal val="0"/>
          <c:showCatName val="0"/>
          <c:showSerName val="0"/>
          <c:showPercent val="0"/>
          <c:showBubbleSize val="0"/>
        </c:dLbls>
        <c:marker val="1"/>
        <c:smooth val="0"/>
        <c:axId val="84562688"/>
        <c:axId val="84564224"/>
      </c:lineChart>
      <c:dateAx>
        <c:axId val="84562688"/>
        <c:scaling>
          <c:orientation val="minMax"/>
        </c:scaling>
        <c:delete val="1"/>
        <c:axPos val="b"/>
        <c:numFmt formatCode="ge" sourceLinked="1"/>
        <c:majorTickMark val="none"/>
        <c:minorTickMark val="none"/>
        <c:tickLblPos val="none"/>
        <c:crossAx val="84564224"/>
        <c:crosses val="autoZero"/>
        <c:auto val="1"/>
        <c:lblOffset val="100"/>
        <c:baseTimeUnit val="years"/>
      </c:dateAx>
      <c:valAx>
        <c:axId val="845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7" width="3.125" style="3" customWidth="1"/>
    <col min="78" max="78" width="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67708</v>
      </c>
      <c r="AM8" s="50"/>
      <c r="AN8" s="50"/>
      <c r="AO8" s="50"/>
      <c r="AP8" s="50"/>
      <c r="AQ8" s="50"/>
      <c r="AR8" s="50"/>
      <c r="AS8" s="50"/>
      <c r="AT8" s="45">
        <f>データ!T6</f>
        <v>666.03</v>
      </c>
      <c r="AU8" s="45"/>
      <c r="AV8" s="45"/>
      <c r="AW8" s="45"/>
      <c r="AX8" s="45"/>
      <c r="AY8" s="45"/>
      <c r="AZ8" s="45"/>
      <c r="BA8" s="45"/>
      <c r="BB8" s="45">
        <f>データ!U6</f>
        <v>101.66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3.52</v>
      </c>
      <c r="Q10" s="45"/>
      <c r="R10" s="45"/>
      <c r="S10" s="45"/>
      <c r="T10" s="45"/>
      <c r="U10" s="45"/>
      <c r="V10" s="45"/>
      <c r="W10" s="45">
        <f>データ!Q6</f>
        <v>98.92</v>
      </c>
      <c r="X10" s="45"/>
      <c r="Y10" s="45"/>
      <c r="Z10" s="45"/>
      <c r="AA10" s="45"/>
      <c r="AB10" s="45"/>
      <c r="AC10" s="45"/>
      <c r="AD10" s="50">
        <f>データ!R6</f>
        <v>3080</v>
      </c>
      <c r="AE10" s="50"/>
      <c r="AF10" s="50"/>
      <c r="AG10" s="50"/>
      <c r="AH10" s="50"/>
      <c r="AI10" s="50"/>
      <c r="AJ10" s="50"/>
      <c r="AK10" s="2"/>
      <c r="AL10" s="50">
        <f>データ!V6</f>
        <v>2362</v>
      </c>
      <c r="AM10" s="50"/>
      <c r="AN10" s="50"/>
      <c r="AO10" s="50"/>
      <c r="AP10" s="50"/>
      <c r="AQ10" s="50"/>
      <c r="AR10" s="50"/>
      <c r="AS10" s="50"/>
      <c r="AT10" s="45">
        <f>データ!W6</f>
        <v>1.27</v>
      </c>
      <c r="AU10" s="45"/>
      <c r="AV10" s="45"/>
      <c r="AW10" s="45"/>
      <c r="AX10" s="45"/>
      <c r="AY10" s="45"/>
      <c r="AZ10" s="45"/>
      <c r="BA10" s="45"/>
      <c r="BB10" s="45">
        <f>データ!X6</f>
        <v>1859.84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442046</v>
      </c>
      <c r="D6" s="33">
        <f t="shared" si="3"/>
        <v>47</v>
      </c>
      <c r="E6" s="33">
        <f t="shared" si="3"/>
        <v>17</v>
      </c>
      <c r="F6" s="33">
        <f t="shared" si="3"/>
        <v>5</v>
      </c>
      <c r="G6" s="33">
        <f t="shared" si="3"/>
        <v>0</v>
      </c>
      <c r="H6" s="33" t="str">
        <f t="shared" si="3"/>
        <v>大分県　日田市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3.52</v>
      </c>
      <c r="Q6" s="34">
        <f t="shared" si="3"/>
        <v>98.92</v>
      </c>
      <c r="R6" s="34">
        <f t="shared" si="3"/>
        <v>3080</v>
      </c>
      <c r="S6" s="34">
        <f t="shared" si="3"/>
        <v>67708</v>
      </c>
      <c r="T6" s="34">
        <f t="shared" si="3"/>
        <v>666.03</v>
      </c>
      <c r="U6" s="34">
        <f t="shared" si="3"/>
        <v>101.66</v>
      </c>
      <c r="V6" s="34">
        <f t="shared" si="3"/>
        <v>2362</v>
      </c>
      <c r="W6" s="34">
        <f t="shared" si="3"/>
        <v>1.27</v>
      </c>
      <c r="X6" s="34">
        <f t="shared" si="3"/>
        <v>1859.84</v>
      </c>
      <c r="Y6" s="35">
        <f>IF(Y7="",NA(),Y7)</f>
        <v>71.39</v>
      </c>
      <c r="Z6" s="35">
        <f t="shared" ref="Z6:AH6" si="4">IF(Z7="",NA(),Z7)</f>
        <v>63.63</v>
      </c>
      <c r="AA6" s="35">
        <f t="shared" si="4"/>
        <v>62.82</v>
      </c>
      <c r="AB6" s="35">
        <f t="shared" si="4"/>
        <v>63.65</v>
      </c>
      <c r="AC6" s="35">
        <f t="shared" si="4"/>
        <v>62.11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1734.33</v>
      </c>
      <c r="BG6" s="35">
        <f t="shared" ref="BG6:BO6" si="7">IF(BG7="",NA(),BG7)</f>
        <v>1567.32</v>
      </c>
      <c r="BH6" s="35">
        <f t="shared" si="7"/>
        <v>1486.4</v>
      </c>
      <c r="BI6" s="35">
        <f t="shared" si="7"/>
        <v>1428.51</v>
      </c>
      <c r="BJ6" s="35">
        <f t="shared" si="7"/>
        <v>1356.01</v>
      </c>
      <c r="BK6" s="35">
        <f t="shared" si="7"/>
        <v>1197.82</v>
      </c>
      <c r="BL6" s="35">
        <f t="shared" si="7"/>
        <v>1126.77</v>
      </c>
      <c r="BM6" s="35">
        <f t="shared" si="7"/>
        <v>1044.8</v>
      </c>
      <c r="BN6" s="35">
        <f t="shared" si="7"/>
        <v>1081.8</v>
      </c>
      <c r="BO6" s="35">
        <f t="shared" si="7"/>
        <v>974.93</v>
      </c>
      <c r="BP6" s="34" t="str">
        <f>IF(BP7="","",IF(BP7="-","【-】","【"&amp;SUBSTITUTE(TEXT(BP7,"#,##0.00"),"-","△")&amp;"】"))</f>
        <v>【914.53】</v>
      </c>
      <c r="BQ6" s="35">
        <f>IF(BQ7="",NA(),BQ7)</f>
        <v>41.53</v>
      </c>
      <c r="BR6" s="35">
        <f t="shared" ref="BR6:BZ6" si="8">IF(BR7="",NA(),BR7)</f>
        <v>37.840000000000003</v>
      </c>
      <c r="BS6" s="35">
        <f t="shared" si="8"/>
        <v>38.590000000000003</v>
      </c>
      <c r="BT6" s="35">
        <f t="shared" si="8"/>
        <v>36.64</v>
      </c>
      <c r="BU6" s="35">
        <f t="shared" si="8"/>
        <v>39.39</v>
      </c>
      <c r="BV6" s="35">
        <f t="shared" si="8"/>
        <v>51.03</v>
      </c>
      <c r="BW6" s="35">
        <f t="shared" si="8"/>
        <v>50.9</v>
      </c>
      <c r="BX6" s="35">
        <f t="shared" si="8"/>
        <v>50.82</v>
      </c>
      <c r="BY6" s="35">
        <f t="shared" si="8"/>
        <v>52.19</v>
      </c>
      <c r="BZ6" s="35">
        <f t="shared" si="8"/>
        <v>55.32</v>
      </c>
      <c r="CA6" s="34" t="str">
        <f>IF(CA7="","",IF(CA7="-","【-】","【"&amp;SUBSTITUTE(TEXT(CA7,"#,##0.00"),"-","△")&amp;"】"))</f>
        <v>【55.73】</v>
      </c>
      <c r="CB6" s="35">
        <f>IF(CB7="",NA(),CB7)</f>
        <v>373.97</v>
      </c>
      <c r="CC6" s="35">
        <f t="shared" ref="CC6:CK6" si="9">IF(CC7="",NA(),CC7)</f>
        <v>419.89</v>
      </c>
      <c r="CD6" s="35">
        <f t="shared" si="9"/>
        <v>418.43</v>
      </c>
      <c r="CE6" s="35">
        <f t="shared" si="9"/>
        <v>445.63</v>
      </c>
      <c r="CF6" s="35">
        <f t="shared" si="9"/>
        <v>415.95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45.83</v>
      </c>
      <c r="CN6" s="35">
        <f t="shared" ref="CN6:CV6" si="10">IF(CN7="",NA(),CN7)</f>
        <v>46.1</v>
      </c>
      <c r="CO6" s="35">
        <f t="shared" si="10"/>
        <v>45.1</v>
      </c>
      <c r="CP6" s="35">
        <f t="shared" si="10"/>
        <v>44.19</v>
      </c>
      <c r="CQ6" s="35">
        <f t="shared" si="10"/>
        <v>43.19</v>
      </c>
      <c r="CR6" s="35">
        <f t="shared" si="10"/>
        <v>54.74</v>
      </c>
      <c r="CS6" s="35">
        <f t="shared" si="10"/>
        <v>53.78</v>
      </c>
      <c r="CT6" s="35">
        <f t="shared" si="10"/>
        <v>53.24</v>
      </c>
      <c r="CU6" s="35">
        <f t="shared" si="10"/>
        <v>52.31</v>
      </c>
      <c r="CV6" s="35">
        <f t="shared" si="10"/>
        <v>60.65</v>
      </c>
      <c r="CW6" s="34" t="str">
        <f>IF(CW7="","",IF(CW7="-","【-】","【"&amp;SUBSTITUTE(TEXT(CW7,"#,##0.00"),"-","△")&amp;"】"))</f>
        <v>【59.15】</v>
      </c>
      <c r="CX6" s="35">
        <f>IF(CX7="",NA(),CX7)</f>
        <v>78.27</v>
      </c>
      <c r="CY6" s="35">
        <f t="shared" ref="CY6:DG6" si="11">IF(CY7="",NA(),CY7)</f>
        <v>79.97</v>
      </c>
      <c r="CZ6" s="35">
        <f t="shared" si="11"/>
        <v>81.739999999999995</v>
      </c>
      <c r="DA6" s="35">
        <f t="shared" si="11"/>
        <v>81.94</v>
      </c>
      <c r="DB6" s="35">
        <f t="shared" si="11"/>
        <v>83.23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442046</v>
      </c>
      <c r="D7" s="37">
        <v>47</v>
      </c>
      <c r="E7" s="37">
        <v>17</v>
      </c>
      <c r="F7" s="37">
        <v>5</v>
      </c>
      <c r="G7" s="37">
        <v>0</v>
      </c>
      <c r="H7" s="37" t="s">
        <v>110</v>
      </c>
      <c r="I7" s="37" t="s">
        <v>111</v>
      </c>
      <c r="J7" s="37" t="s">
        <v>112</v>
      </c>
      <c r="K7" s="37" t="s">
        <v>113</v>
      </c>
      <c r="L7" s="37" t="s">
        <v>114</v>
      </c>
      <c r="M7" s="37"/>
      <c r="N7" s="38" t="s">
        <v>115</v>
      </c>
      <c r="O7" s="38" t="s">
        <v>116</v>
      </c>
      <c r="P7" s="38">
        <v>3.52</v>
      </c>
      <c r="Q7" s="38">
        <v>98.92</v>
      </c>
      <c r="R7" s="38">
        <v>3080</v>
      </c>
      <c r="S7" s="38">
        <v>67708</v>
      </c>
      <c r="T7" s="38">
        <v>666.03</v>
      </c>
      <c r="U7" s="38">
        <v>101.66</v>
      </c>
      <c r="V7" s="38">
        <v>2362</v>
      </c>
      <c r="W7" s="38">
        <v>1.27</v>
      </c>
      <c r="X7" s="38">
        <v>1859.84</v>
      </c>
      <c r="Y7" s="38">
        <v>71.39</v>
      </c>
      <c r="Z7" s="38">
        <v>63.63</v>
      </c>
      <c r="AA7" s="38">
        <v>62.82</v>
      </c>
      <c r="AB7" s="38">
        <v>63.65</v>
      </c>
      <c r="AC7" s="38">
        <v>62.11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1734.33</v>
      </c>
      <c r="BG7" s="38">
        <v>1567.32</v>
      </c>
      <c r="BH7" s="38">
        <v>1486.4</v>
      </c>
      <c r="BI7" s="38">
        <v>1428.51</v>
      </c>
      <c r="BJ7" s="38">
        <v>1356.01</v>
      </c>
      <c r="BK7" s="38">
        <v>1197.82</v>
      </c>
      <c r="BL7" s="38">
        <v>1126.77</v>
      </c>
      <c r="BM7" s="38">
        <v>1044.8</v>
      </c>
      <c r="BN7" s="38">
        <v>1081.8</v>
      </c>
      <c r="BO7" s="38">
        <v>974.93</v>
      </c>
      <c r="BP7" s="38">
        <v>914.53</v>
      </c>
      <c r="BQ7" s="38">
        <v>41.53</v>
      </c>
      <c r="BR7" s="38">
        <v>37.840000000000003</v>
      </c>
      <c r="BS7" s="38">
        <v>38.590000000000003</v>
      </c>
      <c r="BT7" s="38">
        <v>36.64</v>
      </c>
      <c r="BU7" s="38">
        <v>39.39</v>
      </c>
      <c r="BV7" s="38">
        <v>51.03</v>
      </c>
      <c r="BW7" s="38">
        <v>50.9</v>
      </c>
      <c r="BX7" s="38">
        <v>50.82</v>
      </c>
      <c r="BY7" s="38">
        <v>52.19</v>
      </c>
      <c r="BZ7" s="38">
        <v>55.32</v>
      </c>
      <c r="CA7" s="38">
        <v>55.73</v>
      </c>
      <c r="CB7" s="38">
        <v>373.97</v>
      </c>
      <c r="CC7" s="38">
        <v>419.89</v>
      </c>
      <c r="CD7" s="38">
        <v>418.43</v>
      </c>
      <c r="CE7" s="38">
        <v>445.63</v>
      </c>
      <c r="CF7" s="38">
        <v>415.95</v>
      </c>
      <c r="CG7" s="38">
        <v>289.60000000000002</v>
      </c>
      <c r="CH7" s="38">
        <v>293.27</v>
      </c>
      <c r="CI7" s="38">
        <v>300.52</v>
      </c>
      <c r="CJ7" s="38">
        <v>296.14</v>
      </c>
      <c r="CK7" s="38">
        <v>283.17</v>
      </c>
      <c r="CL7" s="38">
        <v>276.77999999999997</v>
      </c>
      <c r="CM7" s="38">
        <v>45.83</v>
      </c>
      <c r="CN7" s="38">
        <v>46.1</v>
      </c>
      <c r="CO7" s="38">
        <v>45.1</v>
      </c>
      <c r="CP7" s="38">
        <v>44.19</v>
      </c>
      <c r="CQ7" s="38">
        <v>43.19</v>
      </c>
      <c r="CR7" s="38">
        <v>54.74</v>
      </c>
      <c r="CS7" s="38">
        <v>53.78</v>
      </c>
      <c r="CT7" s="38">
        <v>53.24</v>
      </c>
      <c r="CU7" s="38">
        <v>52.31</v>
      </c>
      <c r="CV7" s="38">
        <v>60.65</v>
      </c>
      <c r="CW7" s="38">
        <v>59.15</v>
      </c>
      <c r="CX7" s="38">
        <v>78.27</v>
      </c>
      <c r="CY7" s="38">
        <v>79.97</v>
      </c>
      <c r="CZ7" s="38">
        <v>81.739999999999995</v>
      </c>
      <c r="DA7" s="38">
        <v>81.94</v>
      </c>
      <c r="DB7" s="38">
        <v>83.23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2018-01-31T02:01:01Z</cp:lastPrinted>
  <dcterms:created xsi:type="dcterms:W3CDTF">2017-12-25T02:33:57Z</dcterms:created>
  <dcterms:modified xsi:type="dcterms:W3CDTF">2018-03-13T04:46:40Z</dcterms:modified>
  <cp:category/>
</cp:coreProperties>
</file>