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S6" i="5"/>
  <c r="AL8" i="4" s="1"/>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AL10" i="4"/>
  <c r="AD10" i="4"/>
  <c r="P10" i="4"/>
  <c r="I10" i="4"/>
  <c r="B10" i="4"/>
  <c r="AT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<sst xmlns="http://schemas.openxmlformats.org/spreadsheetml/2006/main" count="245" uniqueCount="126">
  <si>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</si>
  <si>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</si>
  <si>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</si>
  <si>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</si>
  <si>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</si>
  <si>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</si>
  <si>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</si>
  <si>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</si>
  <si>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</si>
  <si>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</si>
  <si>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</si>
  <si>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</si>
  <si>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</si>
  <si>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</si>
  <si>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</si>
  <si>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</si>
  <si>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</si>
  <si>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</si>
  <si>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</si>
  <si>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</si>
  <si>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</si>
  <si>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</si>
  <si>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</si>
  <si>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</si>
  <si>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</si>
  <si>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</si>
  <si>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</si>
  <si>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</si>
  <si>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</si>
  <si>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</si>
  <si>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</si>
  <si>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</si>
  <si>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</si>
  <si>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</si>
  <si>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</si>
  <si>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</si>
  <si>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</si>
  <si>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</si>
  <si>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</si>
  <si>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</si>
  <si>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</si>
  <si>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</si>
  <si>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</si>
  <si>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</si>
  <si>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</si>
  <si>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</si>
  <si>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</si>
  <si>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</si>
  <si>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</si>
  <si>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</si>
  <si>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</si>
  <si>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</si>
  <si>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</si>
  <si>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</si>
  <si>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</si>
  <si>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</si>
  <si>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</si>
  <si>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</si>
  <si>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</si>
  <si>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</si>
  <si>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</si>
  <si>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</si>
  <si>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</si>
  <si>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</si>
  <si>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</si>
  <si>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</si>
  <si>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</si>
  <si>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</si>
  <si>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</si>
  <si>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</si>
  <si>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</si>
  <si>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</si>
  <si>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</si>
  <si>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</si>
  <si>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</si>
  <si>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</si>
  <si>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</si>
  <si>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</si>
  <si>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</si>
  <si>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</si>
  <si>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</si>
  <si>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</si>
  <si>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</si>
  <si>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</si>
  <si>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</si>
  <si>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</si>
  <si>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</si>
  <si>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</si>
  <si>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</si>
  <si>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</si>
  <si>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</si>
  <si>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</si>
  <si>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</si>
  <si>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</si>
  <si>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</si>
  <si>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</si>
  <si>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</si>
  <si>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</si>
  <si>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</si>
  <si>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</si>
  <si>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</si>
  <si>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</si>
  <si>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</si>
  <si>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</si>
  <si>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</si>
  <si>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</si>
  <si>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</si>
  <si>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</si>
  <si>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</si>
  <si>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</si>
  <si>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大分県　中津市</t>
  </si>
  <si>
    <t>法非適用</t>
  </si>
  <si>
    <t>下水道事業</t>
  </si>
  <si>
    <t>小規模集合排水処理</t>
  </si>
  <si>
    <t>I2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</si>
  <si>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</si>
  <si>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</si>
  <si>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</si>
  <si>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</si>
  <si>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</si>
  <si>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</si>
  <si>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</si>
  <si>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③『管渠改善率』・・・当該年度に更新した管渠延長の割合を表した指標。更新した管渠はないため、0％となっている。</t>
    <rPh sb="2" eb="4">
      <t>カンキョ</t>
    </rPh>
    <rPh sb="4" eb="6">
      <t>カイゼン</t>
    </rPh>
    <rPh sb="6" eb="7">
      <t>リツ</t>
    </rPh>
    <rPh sb="11" eb="13">
      <t>トウガイ</t>
    </rPh>
    <rPh sb="13" eb="15">
      <t>ネンド</t>
    </rPh>
    <rPh sb="16" eb="18">
      <t>コウシン</t>
    </rPh>
    <rPh sb="20" eb="22">
      <t>カンキョ</t>
    </rPh>
    <rPh sb="22" eb="24">
      <t>エンチョウ</t>
    </rPh>
    <rPh sb="25" eb="27">
      <t>ワリアイ</t>
    </rPh>
    <rPh sb="28" eb="29">
      <t>アラワ</t>
    </rPh>
    <rPh sb="31" eb="33">
      <t>シヒョウ</t>
    </rPh>
    <rPh sb="34" eb="36">
      <t>コウシン</t>
    </rPh>
    <rPh sb="38" eb="40">
      <t>カンキョ</t>
    </rPh>
    <phoneticPr fontId="4"/>
  </si>
  <si>
    <t>　農業集落排水処理施設への繋ぎこみにより、汚水処理維持管理費の負担は少ない状況にある。
　企業債償還後は、維持管理を行いつつ、将来的な会計統合を検討する必要がある。</t>
    <rPh sb="1" eb="3">
      <t>ノウギョウ</t>
    </rPh>
    <rPh sb="3" eb="5">
      <t>シュウラク</t>
    </rPh>
    <rPh sb="5" eb="7">
      <t>ハイスイ</t>
    </rPh>
    <rPh sb="7" eb="9">
      <t>ショリ</t>
    </rPh>
    <rPh sb="9" eb="11">
      <t>シセツ</t>
    </rPh>
    <rPh sb="13" eb="14">
      <t>ツナ</t>
    </rPh>
    <rPh sb="21" eb="23">
      <t>オスイ</t>
    </rPh>
    <rPh sb="23" eb="25">
      <t>ショリ</t>
    </rPh>
    <rPh sb="25" eb="27">
      <t>イジ</t>
    </rPh>
    <rPh sb="27" eb="30">
      <t>カンリヒ</t>
    </rPh>
    <rPh sb="31" eb="33">
      <t>フタン</t>
    </rPh>
    <rPh sb="34" eb="35">
      <t>スク</t>
    </rPh>
    <rPh sb="37" eb="39">
      <t>ジョウキョウ</t>
    </rPh>
    <rPh sb="45" eb="47">
      <t>キギョウ</t>
    </rPh>
    <rPh sb="47" eb="48">
      <t>サイ</t>
    </rPh>
    <rPh sb="48" eb="50">
      <t>ショウカン</t>
    </rPh>
    <rPh sb="50" eb="51">
      <t>ゴ</t>
    </rPh>
    <rPh sb="53" eb="55">
      <t>イジ</t>
    </rPh>
    <rPh sb="55" eb="57">
      <t>カンリ</t>
    </rPh>
    <rPh sb="58" eb="59">
      <t>オコナ</t>
    </rPh>
    <rPh sb="63" eb="66">
      <t>ショウライテキ</t>
    </rPh>
    <rPh sb="67" eb="69">
      <t>カイケイ</t>
    </rPh>
    <rPh sb="69" eb="71">
      <t>トウゴウ</t>
    </rPh>
    <rPh sb="72" eb="74">
      <t>ケントウ</t>
    </rPh>
    <rPh sb="76" eb="78">
      <t>ヒツヨウ</t>
    </rPh>
    <phoneticPr fontId="4"/>
  </si>
  <si>
    <t>非設置</t>
    <rPh sb="0" eb="1">
      <t>ヒ</t>
    </rPh>
    <rPh sb="1" eb="3">
      <t>セッチ</t>
    </rPh>
    <phoneticPr fontId="4"/>
  </si>
  <si>
    <t>①『経常収支比率』・・・経常的な費用が使用料等の収益でどの程度賄われているかを示す指標。前年度と比較し、維持管理費等、地方債償還金の増額によりポイントが下がっている。
④『企業債残高対事業規模比率』・・・使用料収入に対する企業債残高の割合であり、企業債残高の規模を表す指標。平成39年度に償還が終了し、管渠等の更新の予定もないため、今後も減少することが見込まれる。
⑤『経費回収率』・・・汚水処理費用をどの程度使用料で賄われているかを示す指標。類似団体と比較し、高い水準であり、今後も継続できるよう経営に取り組む。
⑥『汚水処理原価』・・・有収水量1㎥あたりの汚水処理に係るコストを表した指標。農業集落排水処理施設へ繋ぎこみし、汚水処理費用が小額であることから、類似団体よりも低い数値である。
⑧『水洗化率』・・・処理区域内で水洗便所を設置して汚水処理している人口の割合を表した指標。処理区域が分譲地であることから、水洗化率は100％となっている。</t>
    <rPh sb="2" eb="4">
      <t>ケイジョウ</t>
    </rPh>
    <rPh sb="4" eb="6">
      <t>シュウシ</t>
    </rPh>
    <rPh sb="6" eb="8">
      <t>ヒリツ</t>
    </rPh>
    <rPh sb="12" eb="15">
      <t>ケイジョウテキ</t>
    </rPh>
    <rPh sb="16" eb="18">
      <t>ヒヨウ</t>
    </rPh>
    <rPh sb="19" eb="21">
      <t>シヨウ</t>
    </rPh>
    <rPh sb="21" eb="23">
      <t>リョウトウ</t>
    </rPh>
    <rPh sb="24" eb="26">
      <t>シュウエキ</t>
    </rPh>
    <rPh sb="29" eb="31">
      <t>テイド</t>
    </rPh>
    <rPh sb="31" eb="32">
      <t>マカナ</t>
    </rPh>
    <rPh sb="39" eb="40">
      <t>シメ</t>
    </rPh>
    <rPh sb="41" eb="43">
      <t>シヒョウ</t>
    </rPh>
    <rPh sb="44" eb="47">
      <t>ゼンネンド</t>
    </rPh>
    <rPh sb="48" eb="50">
      <t>ヒカク</t>
    </rPh>
    <rPh sb="52" eb="54">
      <t>イジ</t>
    </rPh>
    <rPh sb="54" eb="57">
      <t>カンリヒ</t>
    </rPh>
    <rPh sb="57" eb="58">
      <t>トウ</t>
    </rPh>
    <rPh sb="59" eb="62">
      <t>チホウサイ</t>
    </rPh>
    <rPh sb="62" eb="64">
      <t>ショウカン</t>
    </rPh>
    <rPh sb="64" eb="65">
      <t>キン</t>
    </rPh>
    <rPh sb="66" eb="68">
      <t>ゾウガク</t>
    </rPh>
    <rPh sb="76" eb="77">
      <t>サ</t>
    </rPh>
    <rPh sb="86" eb="88">
      <t>キギョウ</t>
    </rPh>
    <rPh sb="88" eb="89">
      <t>サイ</t>
    </rPh>
    <rPh sb="89" eb="91">
      <t>ザンダカ</t>
    </rPh>
    <rPh sb="91" eb="92">
      <t>タイ</t>
    </rPh>
    <rPh sb="92" eb="94">
      <t>ジギョウ</t>
    </rPh>
    <rPh sb="94" eb="96">
      <t>キボ</t>
    </rPh>
    <rPh sb="96" eb="98">
      <t>ヒリツ</t>
    </rPh>
    <rPh sb="102" eb="104">
      <t>シヨウ</t>
    </rPh>
    <rPh sb="104" eb="105">
      <t>リョウ</t>
    </rPh>
    <rPh sb="105" eb="107">
      <t>シュウニュウ</t>
    </rPh>
    <rPh sb="108" eb="109">
      <t>タイ</t>
    </rPh>
    <rPh sb="111" eb="113">
      <t>キギョウ</t>
    </rPh>
    <rPh sb="113" eb="114">
      <t>サイ</t>
    </rPh>
    <rPh sb="114" eb="116">
      <t>ザンダカ</t>
    </rPh>
    <rPh sb="117" eb="119">
      <t>ワリアイ</t>
    </rPh>
    <rPh sb="123" eb="125">
      <t>キギョウ</t>
    </rPh>
    <rPh sb="125" eb="126">
      <t>サイ</t>
    </rPh>
    <rPh sb="126" eb="128">
      <t>ザンダカ</t>
    </rPh>
    <rPh sb="129" eb="131">
      <t>キボ</t>
    </rPh>
    <rPh sb="132" eb="133">
      <t>アラワ</t>
    </rPh>
    <rPh sb="134" eb="136">
      <t>シヒョウ</t>
    </rPh>
    <rPh sb="137" eb="139">
      <t>ヘイセイ</t>
    </rPh>
    <rPh sb="141" eb="143">
      <t>ネンド</t>
    </rPh>
    <rPh sb="144" eb="146">
      <t>ショウカン</t>
    </rPh>
    <rPh sb="147" eb="149">
      <t>シュウリョウ</t>
    </rPh>
    <rPh sb="151" eb="154">
      <t>カンキョトウ</t>
    </rPh>
    <rPh sb="155" eb="157">
      <t>コウシン</t>
    </rPh>
    <rPh sb="158" eb="160">
      <t>ヨテイ</t>
    </rPh>
    <rPh sb="166" eb="168">
      <t>コンゴ</t>
    </rPh>
    <rPh sb="169" eb="171">
      <t>ゲンショウ</t>
    </rPh>
    <rPh sb="176" eb="178">
      <t>ミコ</t>
    </rPh>
    <rPh sb="185" eb="187">
      <t>ケイヒ</t>
    </rPh>
    <rPh sb="187" eb="189">
      <t>カイシュウ</t>
    </rPh>
    <rPh sb="189" eb="190">
      <t>リツ</t>
    </rPh>
    <rPh sb="194" eb="196">
      <t>オスイ</t>
    </rPh>
    <rPh sb="196" eb="198">
      <t>ショリ</t>
    </rPh>
    <rPh sb="198" eb="200">
      <t>ヒヨウ</t>
    </rPh>
    <rPh sb="203" eb="205">
      <t>テイド</t>
    </rPh>
    <rPh sb="205" eb="207">
      <t>シヨウ</t>
    </rPh>
    <rPh sb="207" eb="208">
      <t>リョウ</t>
    </rPh>
    <rPh sb="209" eb="210">
      <t>マカナ</t>
    </rPh>
    <rPh sb="217" eb="218">
      <t>シメ</t>
    </rPh>
    <rPh sb="219" eb="221">
      <t>シヒョウ</t>
    </rPh>
    <rPh sb="222" eb="224">
      <t>ルイジ</t>
    </rPh>
    <rPh sb="224" eb="226">
      <t>ダンタイ</t>
    </rPh>
    <rPh sb="227" eb="229">
      <t>ヒカク</t>
    </rPh>
    <rPh sb="231" eb="232">
      <t>タカ</t>
    </rPh>
    <rPh sb="233" eb="235">
      <t>スイジュン</t>
    </rPh>
    <rPh sb="239" eb="241">
      <t>コンゴ</t>
    </rPh>
    <rPh sb="242" eb="244">
      <t>ケイゾク</t>
    </rPh>
    <rPh sb="249" eb="251">
      <t>ケイエイ</t>
    </rPh>
    <rPh sb="252" eb="253">
      <t>ト</t>
    </rPh>
    <rPh sb="254" eb="255">
      <t>ク</t>
    </rPh>
    <rPh sb="260" eb="262">
      <t>オスイ</t>
    </rPh>
    <rPh sb="262" eb="264">
      <t>ショリ</t>
    </rPh>
    <rPh sb="264" eb="266">
      <t>ゲンカ</t>
    </rPh>
    <rPh sb="270" eb="272">
      <t>ユウシュウ</t>
    </rPh>
    <rPh sb="272" eb="274">
      <t>スイリョウ</t>
    </rPh>
    <rPh sb="280" eb="282">
      <t>オスイ</t>
    </rPh>
    <rPh sb="282" eb="284">
      <t>ショリ</t>
    </rPh>
    <rPh sb="285" eb="286">
      <t>カカ</t>
    </rPh>
    <rPh sb="291" eb="292">
      <t>アラワ</t>
    </rPh>
    <rPh sb="294" eb="296">
      <t>シヒョウ</t>
    </rPh>
    <rPh sb="297" eb="299">
      <t>ノウギョウ</t>
    </rPh>
    <rPh sb="299" eb="301">
      <t>シュウラク</t>
    </rPh>
    <rPh sb="301" eb="303">
      <t>ハイスイ</t>
    </rPh>
    <rPh sb="303" eb="305">
      <t>ショリ</t>
    </rPh>
    <rPh sb="305" eb="307">
      <t>シセツ</t>
    </rPh>
    <rPh sb="308" eb="309">
      <t>ツナ</t>
    </rPh>
    <rPh sb="314" eb="316">
      <t>オスイ</t>
    </rPh>
    <rPh sb="316" eb="318">
      <t>ショリ</t>
    </rPh>
    <rPh sb="318" eb="320">
      <t>ヒヨウ</t>
    </rPh>
    <rPh sb="321" eb="323">
      <t>ショウガク</t>
    </rPh>
    <rPh sb="331" eb="333">
      <t>ルイジ</t>
    </rPh>
    <rPh sb="333" eb="335">
      <t>ダンタイ</t>
    </rPh>
    <rPh sb="338" eb="339">
      <t>ヒク</t>
    </rPh>
    <rPh sb="340" eb="342">
      <t>スウチ</t>
    </rPh>
    <rPh sb="349" eb="351">
      <t>スイセン</t>
    </rPh>
    <rPh sb="351" eb="352">
      <t>カ</t>
    </rPh>
    <rPh sb="352" eb="353">
      <t>リツ</t>
    </rPh>
    <rPh sb="357" eb="359">
      <t>ショリ</t>
    </rPh>
    <rPh sb="359" eb="362">
      <t>クイキナイ</t>
    </rPh>
    <rPh sb="363" eb="365">
      <t>スイセン</t>
    </rPh>
    <rPh sb="365" eb="367">
      <t>ベンジョ</t>
    </rPh>
    <rPh sb="368" eb="370">
      <t>セッチ</t>
    </rPh>
    <rPh sb="372" eb="374">
      <t>オスイ</t>
    </rPh>
    <rPh sb="374" eb="376">
      <t>ショリ</t>
    </rPh>
    <rPh sb="380" eb="382">
      <t>ジンコウ</t>
    </rPh>
    <rPh sb="383" eb="385">
      <t>ワリアイ</t>
    </rPh>
    <rPh sb="386" eb="387">
      <t>アラワ</t>
    </rPh>
    <rPh sb="389" eb="391">
      <t>シヒョウ</t>
    </rPh>
    <rPh sb="392" eb="394">
      <t>ショリ</t>
    </rPh>
    <rPh sb="394" eb="396">
      <t>クイキ</t>
    </rPh>
    <rPh sb="397" eb="400">
      <t>ブンジョウチ</t>
    </rPh>
    <rPh sb="408" eb="410">
      <t>スイセン</t>
    </rPh>
    <rPh sb="410" eb="411">
      <t>カ</t>
    </rPh>
    <rPh sb="411" eb="412">
      <t>リツ</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</si>
</sst>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B05-40EA-A5C2-9B6550763235}"/>
            </c:ext>
          </c:extLst>
        </c:ser>
        <c:dLbls>
          <c:showLegendKey val="0"/>
          <c:showVal val="0"/>
          <c:showCatName val="0"/>
          <c:showSerName val="0"/>
          <c:showPercent val="0"/>
          <c:showBubbleSize val="0"/>
        </c:dLbls>
        <c:gapWidth val="150"/>
        <c:axId val="43328256"/>
        <c:axId val="4333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formatCode="#,##0.00;&quot;△&quot;#,##0.00;&quot;-&quot;">
                  <c:v>0.01</c:v>
                </c:pt>
                <c:pt idx="3">
                  <c:v>0</c:v>
                </c:pt>
                <c:pt idx="4" formatCode="#,##0.00;&quot;△&quot;#,##0.00;&quot;-&quot;">
                  <c:v>0.01</c:v>
                </c:pt>
              </c:numCache>
            </c:numRef>
          </c:val>
          <c:smooth val="0"/>
          <c:extLst xmlns:c16r2="http://schemas.microsoft.com/office/drawing/2015/06/chart">
            <c:ext xmlns:c16="http://schemas.microsoft.com/office/drawing/2014/chart" uri="{C3380CC4-5D6E-409C-BE32-E72D297353CC}">
              <c16:uniqueId val="{00000001-CB05-40EA-A5C2-9B6550763235}"/>
            </c:ext>
          </c:extLst>
        </c:ser>
        <c:dLbls>
          <c:showLegendKey val="0"/>
          <c:showVal val="0"/>
          <c:showCatName val="0"/>
          <c:showSerName val="0"/>
          <c:showPercent val="0"/>
          <c:showBubbleSize val="0"/>
        </c:dLbls>
        <c:marker val="1"/>
        <c:smooth val="0"/>
        <c:axId val="43328256"/>
        <c:axId val="43330176"/>
      </c:lineChart>
      <c:dateAx>
        <c:axId val="43328256"/>
        <c:scaling>
          <c:orientation val="minMax"/>
        </c:scaling>
        <c:delete val="1"/>
        <c:axPos val="b"/>
        <c:numFmt formatCode="ge" sourceLinked="1"/>
        <c:majorTickMark val="none"/>
        <c:minorTickMark val="none"/>
        <c:tickLblPos val="none"/>
        <c:crossAx val="43330176"/>
        <c:crosses val="autoZero"/>
        <c:auto val="1"/>
        <c:lblOffset val="100"/>
        <c:baseTimeUnit val="years"/>
      </c:dateAx>
      <c:valAx>
        <c:axId val="4333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282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838-4054-B37B-82E47C0FD4CD}"/>
            </c:ext>
          </c:extLst>
        </c:ser>
        <c:dLbls>
          <c:showLegendKey val="0"/>
          <c:showVal val="0"/>
          <c:showCatName val="0"/>
          <c:showSerName val="0"/>
          <c:showPercent val="0"/>
          <c:showBubbleSize val="0"/>
        </c:dLbls>
        <c:gapWidth val="150"/>
        <c:axId val="83116416"/>
        <c:axId val="83118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39.119999999999997</c:v>
                </c:pt>
                <c:pt idx="1">
                  <c:v>35.64</c:v>
                </c:pt>
                <c:pt idx="2">
                  <c:v>37.950000000000003</c:v>
                </c:pt>
                <c:pt idx="3">
                  <c:v>34.92</c:v>
                </c:pt>
                <c:pt idx="4">
                  <c:v>36.44</c:v>
                </c:pt>
              </c:numCache>
            </c:numRef>
          </c:val>
          <c:smooth val="0"/>
          <c:extLst xmlns:c16r2="http://schemas.microsoft.com/office/drawing/2015/06/chart">
            <c:ext xmlns:c16="http://schemas.microsoft.com/office/drawing/2014/chart" uri="{C3380CC4-5D6E-409C-BE32-E72D297353CC}">
              <c16:uniqueId val="{00000001-E838-4054-B37B-82E47C0FD4CD}"/>
            </c:ext>
          </c:extLst>
        </c:ser>
        <c:dLbls>
          <c:showLegendKey val="0"/>
          <c:showVal val="0"/>
          <c:showCatName val="0"/>
          <c:showSerName val="0"/>
          <c:showPercent val="0"/>
          <c:showBubbleSize val="0"/>
        </c:dLbls>
        <c:marker val="1"/>
        <c:smooth val="0"/>
        <c:axId val="83116416"/>
        <c:axId val="83118336"/>
      </c:lineChart>
      <c:dateAx>
        <c:axId val="83116416"/>
        <c:scaling>
          <c:orientation val="minMax"/>
        </c:scaling>
        <c:delete val="1"/>
        <c:axPos val="b"/>
        <c:numFmt formatCode="ge" sourceLinked="1"/>
        <c:majorTickMark val="none"/>
        <c:minorTickMark val="none"/>
        <c:tickLblPos val="none"/>
        <c:crossAx val="83118336"/>
        <c:crosses val="autoZero"/>
        <c:auto val="1"/>
        <c:lblOffset val="100"/>
        <c:baseTimeUnit val="years"/>
      </c:dateAx>
      <c:valAx>
        <c:axId val="83118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16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D362-4B87-98B8-25FEFA07EB79}"/>
            </c:ext>
          </c:extLst>
        </c:ser>
        <c:dLbls>
          <c:showLegendKey val="0"/>
          <c:showVal val="0"/>
          <c:showCatName val="0"/>
          <c:showSerName val="0"/>
          <c:showPercent val="0"/>
          <c:showBubbleSize val="0"/>
        </c:dLbls>
        <c:gapWidth val="150"/>
        <c:axId val="83161856"/>
        <c:axId val="83163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87.79</c:v>
                </c:pt>
                <c:pt idx="1">
                  <c:v>87.19</c:v>
                </c:pt>
                <c:pt idx="2">
                  <c:v>88.2</c:v>
                </c:pt>
                <c:pt idx="3">
                  <c:v>88.64</c:v>
                </c:pt>
                <c:pt idx="4">
                  <c:v>89.93</c:v>
                </c:pt>
              </c:numCache>
            </c:numRef>
          </c:val>
          <c:smooth val="0"/>
          <c:extLst xmlns:c16r2="http://schemas.microsoft.com/office/drawing/2015/06/chart">
            <c:ext xmlns:c16="http://schemas.microsoft.com/office/drawing/2014/chart" uri="{C3380CC4-5D6E-409C-BE32-E72D297353CC}">
              <c16:uniqueId val="{00000001-D362-4B87-98B8-25FEFA07EB79}"/>
            </c:ext>
          </c:extLst>
        </c:ser>
        <c:dLbls>
          <c:showLegendKey val="0"/>
          <c:showVal val="0"/>
          <c:showCatName val="0"/>
          <c:showSerName val="0"/>
          <c:showPercent val="0"/>
          <c:showBubbleSize val="0"/>
        </c:dLbls>
        <c:marker val="1"/>
        <c:smooth val="0"/>
        <c:axId val="83161856"/>
        <c:axId val="83163776"/>
      </c:lineChart>
      <c:dateAx>
        <c:axId val="83161856"/>
        <c:scaling>
          <c:orientation val="minMax"/>
        </c:scaling>
        <c:delete val="1"/>
        <c:axPos val="b"/>
        <c:numFmt formatCode="ge" sourceLinked="1"/>
        <c:majorTickMark val="none"/>
        <c:minorTickMark val="none"/>
        <c:tickLblPos val="none"/>
        <c:crossAx val="83163776"/>
        <c:crosses val="autoZero"/>
        <c:auto val="1"/>
        <c:lblOffset val="100"/>
        <c:baseTimeUnit val="years"/>
      </c:dateAx>
      <c:valAx>
        <c:axId val="83163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161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81.62</c:v>
                </c:pt>
                <c:pt idx="1">
                  <c:v>88.89</c:v>
                </c:pt>
                <c:pt idx="2">
                  <c:v>90.73</c:v>
                </c:pt>
                <c:pt idx="3">
                  <c:v>93.83</c:v>
                </c:pt>
                <c:pt idx="4">
                  <c:v>88.08</c:v>
                </c:pt>
              </c:numCache>
            </c:numRef>
          </c:val>
          <c:extLst xmlns:c16r2="http://schemas.microsoft.com/office/drawing/2015/06/chart">
            <c:ext xmlns:c16="http://schemas.microsoft.com/office/drawing/2014/chart" uri="{C3380CC4-5D6E-409C-BE32-E72D297353CC}">
              <c16:uniqueId val="{00000000-0284-46B5-A6D3-39B23F6D13F2}"/>
            </c:ext>
          </c:extLst>
        </c:ser>
        <c:dLbls>
          <c:showLegendKey val="0"/>
          <c:showVal val="0"/>
          <c:showCatName val="0"/>
          <c:showSerName val="0"/>
          <c:showPercent val="0"/>
          <c:showBubbleSize val="0"/>
        </c:dLbls>
        <c:gapWidth val="150"/>
        <c:axId val="43357312"/>
        <c:axId val="43359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284-46B5-A6D3-39B23F6D13F2}"/>
            </c:ext>
          </c:extLst>
        </c:ser>
        <c:dLbls>
          <c:showLegendKey val="0"/>
          <c:showVal val="0"/>
          <c:showCatName val="0"/>
          <c:showSerName val="0"/>
          <c:showPercent val="0"/>
          <c:showBubbleSize val="0"/>
        </c:dLbls>
        <c:marker val="1"/>
        <c:smooth val="0"/>
        <c:axId val="43357312"/>
        <c:axId val="43359232"/>
      </c:lineChart>
      <c:dateAx>
        <c:axId val="43357312"/>
        <c:scaling>
          <c:orientation val="minMax"/>
        </c:scaling>
        <c:delete val="1"/>
        <c:axPos val="b"/>
        <c:numFmt formatCode="ge" sourceLinked="1"/>
        <c:majorTickMark val="none"/>
        <c:minorTickMark val="none"/>
        <c:tickLblPos val="none"/>
        <c:crossAx val="43359232"/>
        <c:crosses val="autoZero"/>
        <c:auto val="1"/>
        <c:lblOffset val="100"/>
        <c:baseTimeUnit val="years"/>
      </c:dateAx>
      <c:valAx>
        <c:axId val="43359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357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39B-4E6A-BE0E-DC514AE3DBC3}"/>
            </c:ext>
          </c:extLst>
        </c:ser>
        <c:dLbls>
          <c:showLegendKey val="0"/>
          <c:showVal val="0"/>
          <c:showCatName val="0"/>
          <c:showSerName val="0"/>
          <c:showPercent val="0"/>
          <c:showBubbleSize val="0"/>
        </c:dLbls>
        <c:gapWidth val="150"/>
        <c:axId val="54928896"/>
        <c:axId val="54930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39B-4E6A-BE0E-DC514AE3DBC3}"/>
            </c:ext>
          </c:extLst>
        </c:ser>
        <c:dLbls>
          <c:showLegendKey val="0"/>
          <c:showVal val="0"/>
          <c:showCatName val="0"/>
          <c:showSerName val="0"/>
          <c:showPercent val="0"/>
          <c:showBubbleSize val="0"/>
        </c:dLbls>
        <c:marker val="1"/>
        <c:smooth val="0"/>
        <c:axId val="54928896"/>
        <c:axId val="54930816"/>
      </c:lineChart>
      <c:dateAx>
        <c:axId val="54928896"/>
        <c:scaling>
          <c:orientation val="minMax"/>
        </c:scaling>
        <c:delete val="1"/>
        <c:axPos val="b"/>
        <c:numFmt formatCode="ge" sourceLinked="1"/>
        <c:majorTickMark val="none"/>
        <c:minorTickMark val="none"/>
        <c:tickLblPos val="none"/>
        <c:crossAx val="54930816"/>
        <c:crosses val="autoZero"/>
        <c:auto val="1"/>
        <c:lblOffset val="100"/>
        <c:baseTimeUnit val="years"/>
      </c:dateAx>
      <c:valAx>
        <c:axId val="54930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28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090-4ECF-B982-74FAA96CA90B}"/>
            </c:ext>
          </c:extLst>
        </c:ser>
        <c:dLbls>
          <c:showLegendKey val="0"/>
          <c:showVal val="0"/>
          <c:showCatName val="0"/>
          <c:showSerName val="0"/>
          <c:showPercent val="0"/>
          <c:showBubbleSize val="0"/>
        </c:dLbls>
        <c:gapWidth val="150"/>
        <c:axId val="54974336"/>
        <c:axId val="56754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090-4ECF-B982-74FAA96CA90B}"/>
            </c:ext>
          </c:extLst>
        </c:ser>
        <c:dLbls>
          <c:showLegendKey val="0"/>
          <c:showVal val="0"/>
          <c:showCatName val="0"/>
          <c:showSerName val="0"/>
          <c:showPercent val="0"/>
          <c:showBubbleSize val="0"/>
        </c:dLbls>
        <c:marker val="1"/>
        <c:smooth val="0"/>
        <c:axId val="54974336"/>
        <c:axId val="56754176"/>
      </c:lineChart>
      <c:dateAx>
        <c:axId val="54974336"/>
        <c:scaling>
          <c:orientation val="minMax"/>
        </c:scaling>
        <c:delete val="1"/>
        <c:axPos val="b"/>
        <c:numFmt formatCode="ge" sourceLinked="1"/>
        <c:majorTickMark val="none"/>
        <c:minorTickMark val="none"/>
        <c:tickLblPos val="none"/>
        <c:crossAx val="56754176"/>
        <c:crosses val="autoZero"/>
        <c:auto val="1"/>
        <c:lblOffset val="100"/>
        <c:baseTimeUnit val="years"/>
      </c:dateAx>
      <c:valAx>
        <c:axId val="56754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7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353-4642-89E7-AC2CD1086977}"/>
            </c:ext>
          </c:extLst>
        </c:ser>
        <c:dLbls>
          <c:showLegendKey val="0"/>
          <c:showVal val="0"/>
          <c:showCatName val="0"/>
          <c:showSerName val="0"/>
          <c:showPercent val="0"/>
          <c:showBubbleSize val="0"/>
        </c:dLbls>
        <c:gapWidth val="150"/>
        <c:axId val="56783232"/>
        <c:axId val="56785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353-4642-89E7-AC2CD1086977}"/>
            </c:ext>
          </c:extLst>
        </c:ser>
        <c:dLbls>
          <c:showLegendKey val="0"/>
          <c:showVal val="0"/>
          <c:showCatName val="0"/>
          <c:showSerName val="0"/>
          <c:showPercent val="0"/>
          <c:showBubbleSize val="0"/>
        </c:dLbls>
        <c:marker val="1"/>
        <c:smooth val="0"/>
        <c:axId val="56783232"/>
        <c:axId val="56785152"/>
      </c:lineChart>
      <c:dateAx>
        <c:axId val="56783232"/>
        <c:scaling>
          <c:orientation val="minMax"/>
        </c:scaling>
        <c:delete val="1"/>
        <c:axPos val="b"/>
        <c:numFmt formatCode="ge" sourceLinked="1"/>
        <c:majorTickMark val="none"/>
        <c:minorTickMark val="none"/>
        <c:tickLblPos val="none"/>
        <c:crossAx val="56785152"/>
        <c:crosses val="autoZero"/>
        <c:auto val="1"/>
        <c:lblOffset val="100"/>
        <c:baseTimeUnit val="years"/>
      </c:dateAx>
      <c:valAx>
        <c:axId val="56785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783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7C0-4021-9E1D-3797EA27566C}"/>
            </c:ext>
          </c:extLst>
        </c:ser>
        <c:dLbls>
          <c:showLegendKey val="0"/>
          <c:showVal val="0"/>
          <c:showCatName val="0"/>
          <c:showSerName val="0"/>
          <c:showPercent val="0"/>
          <c:showBubbleSize val="0"/>
        </c:dLbls>
        <c:gapWidth val="150"/>
        <c:axId val="56812672"/>
        <c:axId val="5681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7C0-4021-9E1D-3797EA27566C}"/>
            </c:ext>
          </c:extLst>
        </c:ser>
        <c:dLbls>
          <c:showLegendKey val="0"/>
          <c:showVal val="0"/>
          <c:showCatName val="0"/>
          <c:showSerName val="0"/>
          <c:showPercent val="0"/>
          <c:showBubbleSize val="0"/>
        </c:dLbls>
        <c:marker val="1"/>
        <c:smooth val="0"/>
        <c:axId val="56812672"/>
        <c:axId val="56814592"/>
      </c:lineChart>
      <c:dateAx>
        <c:axId val="56812672"/>
        <c:scaling>
          <c:orientation val="minMax"/>
        </c:scaling>
        <c:delete val="1"/>
        <c:axPos val="b"/>
        <c:numFmt formatCode="ge" sourceLinked="1"/>
        <c:majorTickMark val="none"/>
        <c:minorTickMark val="none"/>
        <c:tickLblPos val="none"/>
        <c:crossAx val="56814592"/>
        <c:crosses val="autoZero"/>
        <c:auto val="1"/>
        <c:lblOffset val="100"/>
        <c:baseTimeUnit val="years"/>
      </c:dateAx>
      <c:valAx>
        <c:axId val="5681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81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753.81</c:v>
                </c:pt>
                <c:pt idx="1">
                  <c:v>654.38</c:v>
                </c:pt>
                <c:pt idx="2">
                  <c:v>561.9</c:v>
                </c:pt>
                <c:pt idx="3">
                  <c:v>513.09</c:v>
                </c:pt>
                <c:pt idx="4">
                  <c:v>478.87</c:v>
                </c:pt>
              </c:numCache>
            </c:numRef>
          </c:val>
          <c:extLst xmlns:c16r2="http://schemas.microsoft.com/office/drawing/2015/06/chart">
            <c:ext xmlns:c16="http://schemas.microsoft.com/office/drawing/2014/chart" uri="{C3380CC4-5D6E-409C-BE32-E72D297353CC}">
              <c16:uniqueId val="{00000000-2AAD-4515-BB51-5BAD2B05DF02}"/>
            </c:ext>
          </c:extLst>
        </c:ser>
        <c:dLbls>
          <c:showLegendKey val="0"/>
          <c:showVal val="0"/>
          <c:showCatName val="0"/>
          <c:showSerName val="0"/>
          <c:showPercent val="0"/>
          <c:showBubbleSize val="0"/>
        </c:dLbls>
        <c:gapWidth val="150"/>
        <c:axId val="56927744"/>
        <c:axId val="56929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3055.24</c:v>
                </c:pt>
                <c:pt idx="1">
                  <c:v>3189.89</c:v>
                </c:pt>
                <c:pt idx="2">
                  <c:v>2585.83</c:v>
                </c:pt>
                <c:pt idx="3">
                  <c:v>2464.06</c:v>
                </c:pt>
                <c:pt idx="4">
                  <c:v>1914.94</c:v>
                </c:pt>
              </c:numCache>
            </c:numRef>
          </c:val>
          <c:smooth val="0"/>
          <c:extLst xmlns:c16r2="http://schemas.microsoft.com/office/drawing/2015/06/chart">
            <c:ext xmlns:c16="http://schemas.microsoft.com/office/drawing/2014/chart" uri="{C3380CC4-5D6E-409C-BE32-E72D297353CC}">
              <c16:uniqueId val="{00000001-2AAD-4515-BB51-5BAD2B05DF02}"/>
            </c:ext>
          </c:extLst>
        </c:ser>
        <c:dLbls>
          <c:showLegendKey val="0"/>
          <c:showVal val="0"/>
          <c:showCatName val="0"/>
          <c:showSerName val="0"/>
          <c:showPercent val="0"/>
          <c:showBubbleSize val="0"/>
        </c:dLbls>
        <c:marker val="1"/>
        <c:smooth val="0"/>
        <c:axId val="56927744"/>
        <c:axId val="56929664"/>
      </c:lineChart>
      <c:dateAx>
        <c:axId val="56927744"/>
        <c:scaling>
          <c:orientation val="minMax"/>
        </c:scaling>
        <c:delete val="1"/>
        <c:axPos val="b"/>
        <c:numFmt formatCode="ge" sourceLinked="1"/>
        <c:majorTickMark val="none"/>
        <c:minorTickMark val="none"/>
        <c:tickLblPos val="none"/>
        <c:crossAx val="56929664"/>
        <c:crosses val="autoZero"/>
        <c:auto val="1"/>
        <c:lblOffset val="100"/>
        <c:baseTimeUnit val="years"/>
      </c:dateAx>
      <c:valAx>
        <c:axId val="56929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92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99.4</c:v>
                </c:pt>
                <c:pt idx="1">
                  <c:v>110.37</c:v>
                </c:pt>
                <c:pt idx="2">
                  <c:v>90.6</c:v>
                </c:pt>
                <c:pt idx="3">
                  <c:v>93.76</c:v>
                </c:pt>
                <c:pt idx="4">
                  <c:v>88.02</c:v>
                </c:pt>
              </c:numCache>
            </c:numRef>
          </c:val>
          <c:extLst xmlns:c16r2="http://schemas.microsoft.com/office/drawing/2015/06/chart">
            <c:ext xmlns:c16="http://schemas.microsoft.com/office/drawing/2014/chart" uri="{C3380CC4-5D6E-409C-BE32-E72D297353CC}">
              <c16:uniqueId val="{00000000-413A-4E17-827E-DE25EFEA7FA9}"/>
            </c:ext>
          </c:extLst>
        </c:ser>
        <c:dLbls>
          <c:showLegendKey val="0"/>
          <c:showVal val="0"/>
          <c:showCatName val="0"/>
          <c:showSerName val="0"/>
          <c:showPercent val="0"/>
          <c:showBubbleSize val="0"/>
        </c:dLbls>
        <c:gapWidth val="150"/>
        <c:axId val="83046400"/>
        <c:axId val="830483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29.25</c:v>
                </c:pt>
                <c:pt idx="1">
                  <c:v>27.92</c:v>
                </c:pt>
                <c:pt idx="2">
                  <c:v>31.45</c:v>
                </c:pt>
                <c:pt idx="3">
                  <c:v>32.909999999999997</c:v>
                </c:pt>
                <c:pt idx="4">
                  <c:v>34.020000000000003</c:v>
                </c:pt>
              </c:numCache>
            </c:numRef>
          </c:val>
          <c:smooth val="0"/>
          <c:extLst xmlns:c16r2="http://schemas.microsoft.com/office/drawing/2015/06/chart">
            <c:ext xmlns:c16="http://schemas.microsoft.com/office/drawing/2014/chart" uri="{C3380CC4-5D6E-409C-BE32-E72D297353CC}">
              <c16:uniqueId val="{00000001-413A-4E17-827E-DE25EFEA7FA9}"/>
            </c:ext>
          </c:extLst>
        </c:ser>
        <c:dLbls>
          <c:showLegendKey val="0"/>
          <c:showVal val="0"/>
          <c:showCatName val="0"/>
          <c:showSerName val="0"/>
          <c:showPercent val="0"/>
          <c:showBubbleSize val="0"/>
        </c:dLbls>
        <c:marker val="1"/>
        <c:smooth val="0"/>
        <c:axId val="83046400"/>
        <c:axId val="83048320"/>
      </c:lineChart>
      <c:dateAx>
        <c:axId val="83046400"/>
        <c:scaling>
          <c:orientation val="minMax"/>
        </c:scaling>
        <c:delete val="1"/>
        <c:axPos val="b"/>
        <c:numFmt formatCode="ge" sourceLinked="1"/>
        <c:majorTickMark val="none"/>
        <c:minorTickMark val="none"/>
        <c:tickLblPos val="none"/>
        <c:crossAx val="83048320"/>
        <c:crosses val="autoZero"/>
        <c:auto val="1"/>
        <c:lblOffset val="100"/>
        <c:baseTimeUnit val="years"/>
      </c:dateAx>
      <c:valAx>
        <c:axId val="8304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4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146.43</c:v>
                </c:pt>
                <c:pt idx="1">
                  <c:v>128.80000000000001</c:v>
                </c:pt>
                <c:pt idx="2">
                  <c:v>163.96</c:v>
                </c:pt>
                <c:pt idx="3">
                  <c:v>157.47</c:v>
                </c:pt>
                <c:pt idx="4">
                  <c:v>167.84</c:v>
                </c:pt>
              </c:numCache>
            </c:numRef>
          </c:val>
          <c:extLst xmlns:c16r2="http://schemas.microsoft.com/office/drawing/2015/06/chart">
            <c:ext xmlns:c16="http://schemas.microsoft.com/office/drawing/2014/chart" uri="{C3380CC4-5D6E-409C-BE32-E72D297353CC}">
              <c16:uniqueId val="{00000000-8565-4C9C-B067-DF06CE500E8C}"/>
            </c:ext>
          </c:extLst>
        </c:ser>
        <c:dLbls>
          <c:showLegendKey val="0"/>
          <c:showVal val="0"/>
          <c:showCatName val="0"/>
          <c:showSerName val="0"/>
          <c:showPercent val="0"/>
          <c:showBubbleSize val="0"/>
        </c:dLbls>
        <c:gapWidth val="150"/>
        <c:axId val="83083264"/>
        <c:axId val="83085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622.30999999999995</c:v>
                </c:pt>
                <c:pt idx="1">
                  <c:v>602.87</c:v>
                </c:pt>
                <c:pt idx="2">
                  <c:v>588.54999999999995</c:v>
                </c:pt>
                <c:pt idx="3">
                  <c:v>561.54</c:v>
                </c:pt>
                <c:pt idx="4">
                  <c:v>553.77</c:v>
                </c:pt>
              </c:numCache>
            </c:numRef>
          </c:val>
          <c:smooth val="0"/>
          <c:extLst xmlns:c16r2="http://schemas.microsoft.com/office/drawing/2015/06/chart">
            <c:ext xmlns:c16="http://schemas.microsoft.com/office/drawing/2014/chart" uri="{C3380CC4-5D6E-409C-BE32-E72D297353CC}">
              <c16:uniqueId val="{00000001-8565-4C9C-B067-DF06CE500E8C}"/>
            </c:ext>
          </c:extLst>
        </c:ser>
        <c:dLbls>
          <c:showLegendKey val="0"/>
          <c:showVal val="0"/>
          <c:showCatName val="0"/>
          <c:showSerName val="0"/>
          <c:showPercent val="0"/>
          <c:showBubbleSize val="0"/>
        </c:dLbls>
        <c:marker val="1"/>
        <c:smooth val="0"/>
        <c:axId val="83083264"/>
        <c:axId val="83085184"/>
      </c:lineChart>
      <c:dateAx>
        <c:axId val="83083264"/>
        <c:scaling>
          <c:orientation val="minMax"/>
        </c:scaling>
        <c:delete val="1"/>
        <c:axPos val="b"/>
        <c:numFmt formatCode="ge" sourceLinked="1"/>
        <c:majorTickMark val="none"/>
        <c:minorTickMark val="none"/>
        <c:tickLblPos val="none"/>
        <c:crossAx val="83085184"/>
        <c:crosses val="autoZero"/>
        <c:auto val="1"/>
        <c:lblOffset val="100"/>
        <c:baseTimeUnit val="years"/>
      </c:dateAx>
      <c:valAx>
        <c:axId val="83085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08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【2,448.19】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【33.55】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80" zoomScaleNormal="80" workbookViewId="0"/>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大分県　中津市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I2</v>
      </c>
      <c r="X8" s="48"/>
      <c r="Y8" s="48"/>
      <c r="Z8" s="48"/>
      <c r="AA8" s="48"/>
      <c r="AB8" s="48"/>
      <c r="AC8" s="48"/>
      <c r="AD8" s="49" t="s">
        <v>124</v>
      </c>
      <c r="AE8" s="49"/>
      <c r="AF8" s="49"/>
      <c r="AG8" s="49"/>
      <c r="AH8" s="49"/>
      <c r="AI8" s="49"/>
      <c r="AJ8" s="49"/>
      <c r="AK8" s="4"/>
      <c r="AL8" s="50">
        <f>データ!S6</f>
        <v>84864</v>
      </c>
      <c r="AM8" s="50"/>
      <c r="AN8" s="50"/>
      <c r="AO8" s="50"/>
      <c r="AP8" s="50"/>
      <c r="AQ8" s="50"/>
      <c r="AR8" s="50"/>
      <c r="AS8" s="50"/>
      <c r="AT8" s="45">
        <f>データ!T6</f>
        <v>491.53</v>
      </c>
      <c r="AU8" s="45"/>
      <c r="AV8" s="45"/>
      <c r="AW8" s="45"/>
      <c r="AX8" s="45"/>
      <c r="AY8" s="45"/>
      <c r="AZ8" s="45"/>
      <c r="BA8" s="45"/>
      <c r="BB8" s="45">
        <f>データ!U6</f>
        <v>172.65</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0.14000000000000001</v>
      </c>
      <c r="Q10" s="45"/>
      <c r="R10" s="45"/>
      <c r="S10" s="45"/>
      <c r="T10" s="45"/>
      <c r="U10" s="45"/>
      <c r="V10" s="45"/>
      <c r="W10" s="45">
        <f>データ!Q6</f>
        <v>100</v>
      </c>
      <c r="X10" s="45"/>
      <c r="Y10" s="45"/>
      <c r="Z10" s="45"/>
      <c r="AA10" s="45"/>
      <c r="AB10" s="45"/>
      <c r="AC10" s="45"/>
      <c r="AD10" s="50">
        <f>データ!R6</f>
        <v>2875</v>
      </c>
      <c r="AE10" s="50"/>
      <c r="AF10" s="50"/>
      <c r="AG10" s="50"/>
      <c r="AH10" s="50"/>
      <c r="AI10" s="50"/>
      <c r="AJ10" s="50"/>
      <c r="AK10" s="2"/>
      <c r="AL10" s="50">
        <f>データ!V6</f>
        <v>121</v>
      </c>
      <c r="AM10" s="50"/>
      <c r="AN10" s="50"/>
      <c r="AO10" s="50"/>
      <c r="AP10" s="50"/>
      <c r="AQ10" s="50"/>
      <c r="AR10" s="50"/>
      <c r="AS10" s="50"/>
      <c r="AT10" s="45">
        <f>データ!W6</f>
        <v>0.02</v>
      </c>
      <c r="AU10" s="45"/>
      <c r="AV10" s="45"/>
      <c r="AW10" s="45"/>
      <c r="AX10" s="45"/>
      <c r="AY10" s="45"/>
      <c r="AZ10" s="45"/>
      <c r="BA10" s="45"/>
      <c r="BB10" s="45">
        <f>データ!X6</f>
        <v>6050</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125</v>
      </c>
      <c r="BM16" s="70"/>
      <c r="BN16" s="70"/>
      <c r="BO16" s="70"/>
      <c r="BP16" s="70"/>
      <c r="BQ16" s="70"/>
      <c r="BR16" s="70"/>
      <c r="BS16" s="70"/>
      <c r="BT16" s="70"/>
      <c r="BU16" s="70"/>
      <c r="BV16" s="70"/>
      <c r="BW16" s="70"/>
      <c r="BX16" s="70"/>
      <c r="BY16" s="70"/>
      <c r="BZ16" s="71"/>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x14ac:dyDescent="0.15">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x14ac:dyDescent="0.15">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x14ac:dyDescent="0.15">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x14ac:dyDescent="0.15">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x14ac:dyDescent="0.15">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x14ac:dyDescent="0.15">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x14ac:dyDescent="0.15">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【2,448.19】</v>
      </c>
      <c r="I86" s="26" t="str">
        <f>データ!CA6</f>
        <v>【33.55】</v>
      </c>
      <c r="J86" s="26" t="str">
        <f>データ!CL6</f>
        <v>【556.04】</v>
      </c>
      <c r="K86" s="26" t="str">
        <f>データ!CW6</f>
        <v>【37.13】</v>
      </c>
      <c r="L86" s="26" t="str">
        <f>データ!DH6</f>
        <v>【90.08】</v>
      </c>
      <c r="M86" s="26" t="s">
        <v>56</v>
      </c>
      <c r="N86" s="26" t="s">
        <v>56</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442038</v>
      </c>
      <c r="D6" s="33">
        <f t="shared" si="3"/>
        <v>47</v>
      </c>
      <c r="E6" s="33">
        <f t="shared" si="3"/>
        <v>17</v>
      </c>
      <c r="F6" s="33">
        <f t="shared" si="3"/>
        <v>9</v>
      </c>
      <c r="G6" s="33">
        <f t="shared" si="3"/>
        <v>0</v>
      </c>
      <c r="H6" s="33" t="str">
        <f t="shared" si="3"/>
        <v>大分県　中津市</v>
      </c>
      <c r="I6" s="33" t="str">
        <f t="shared" si="3"/>
        <v>法非適用</v>
      </c>
      <c r="J6" s="33" t="str">
        <f t="shared" si="3"/>
        <v>下水道事業</v>
      </c>
      <c r="K6" s="33" t="str">
        <f t="shared" si="3"/>
        <v>小規模集合排水処理</v>
      </c>
      <c r="L6" s="33" t="str">
        <f t="shared" si="3"/>
        <v>I2</v>
      </c>
      <c r="M6" s="33">
        <f t="shared" si="3"/>
        <v>0</v>
      </c>
      <c r="N6" s="34" t="str">
        <f t="shared" si="3"/>
        <v>-</v>
      </c>
      <c r="O6" s="34" t="str">
        <f t="shared" si="3"/>
        <v>該当数値なし</v>
      </c>
      <c r="P6" s="34">
        <f t="shared" si="3"/>
        <v>0.14000000000000001</v>
      </c>
      <c r="Q6" s="34">
        <f t="shared" si="3"/>
        <v>100</v>
      </c>
      <c r="R6" s="34">
        <f t="shared" si="3"/>
        <v>2875</v>
      </c>
      <c r="S6" s="34">
        <f t="shared" si="3"/>
        <v>84864</v>
      </c>
      <c r="T6" s="34">
        <f t="shared" si="3"/>
        <v>491.53</v>
      </c>
      <c r="U6" s="34">
        <f t="shared" si="3"/>
        <v>172.65</v>
      </c>
      <c r="V6" s="34">
        <f t="shared" si="3"/>
        <v>121</v>
      </c>
      <c r="W6" s="34">
        <f t="shared" si="3"/>
        <v>0.02</v>
      </c>
      <c r="X6" s="34">
        <f t="shared" si="3"/>
        <v>6050</v>
      </c>
      <c r="Y6" s="35">
        <f>IF(Y7="",NA(),Y7)</f>
        <v>81.62</v>
      </c>
      <c r="Z6" s="35">
        <f t="shared" ref="Z6:AH6" si="4">IF(Z7="",NA(),Z7)</f>
        <v>88.89</v>
      </c>
      <c r="AA6" s="35">
        <f t="shared" si="4"/>
        <v>90.73</v>
      </c>
      <c r="AB6" s="35">
        <f t="shared" si="4"/>
        <v>93.83</v>
      </c>
      <c r="AC6" s="35">
        <f t="shared" si="4"/>
        <v>88.08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753.81</v>
      </c>
      <c r="BG6" s="35">
        <f t="shared" ref="BG6:BO6" si="7">IF(BG7="",NA(),BG7)</f>
        <v>654.38</v>
      </c>
      <c r="BH6" s="35">
        <f t="shared" si="7"/>
        <v>561.9</v>
      </c>
      <c r="BI6" s="35">
        <f t="shared" si="7"/>
        <v>513.09</v>
      </c>
      <c r="BJ6" s="35">
        <f t="shared" si="7"/>
        <v>478.87</v>
      </c>
      <c r="BK6" s="35">
        <f t="shared" si="7"/>
        <v>3055.24</v>
      </c>
      <c r="BL6" s="35">
        <f t="shared" si="7"/>
        <v>3189.89</v>
      </c>
      <c r="BM6" s="35">
        <f t="shared" si="7"/>
        <v>2585.83</v>
      </c>
      <c r="BN6" s="35">
        <f t="shared" si="7"/>
        <v>2464.06</v>
      </c>
      <c r="BO6" s="35">
        <f t="shared" si="7"/>
        <v>1914.94</v>
      </c>
      <c r="BP6" s="34" t="str">
        <f>IF(BP7="","",IF(BP7="-","【-】","【"&amp;SUBSTITUTE(TEXT(BP7,"#,##0.00"),"-","△")&amp;"】"))</f>
        <v>【2,448.19】</v>
      </c>
      <c r="BQ6" s="35">
        <f>IF(BQ7="",NA(),BQ7)</f>
        <v>99.4</v>
      </c>
      <c r="BR6" s="35">
        <f t="shared" ref="BR6:BZ6" si="8">IF(BR7="",NA(),BR7)</f>
        <v>110.37</v>
      </c>
      <c r="BS6" s="35">
        <f t="shared" si="8"/>
        <v>90.6</v>
      </c>
      <c r="BT6" s="35">
        <f t="shared" si="8"/>
        <v>93.76</v>
      </c>
      <c r="BU6" s="35">
        <f t="shared" si="8"/>
        <v>88.02</v>
      </c>
      <c r="BV6" s="35">
        <f t="shared" si="8"/>
        <v>29.25</v>
      </c>
      <c r="BW6" s="35">
        <f t="shared" si="8"/>
        <v>27.92</v>
      </c>
      <c r="BX6" s="35">
        <f t="shared" si="8"/>
        <v>31.45</v>
      </c>
      <c r="BY6" s="35">
        <f t="shared" si="8"/>
        <v>32.909999999999997</v>
      </c>
      <c r="BZ6" s="35">
        <f t="shared" si="8"/>
        <v>34.020000000000003</v>
      </c>
      <c r="CA6" s="34" t="str">
        <f>IF(CA7="","",IF(CA7="-","【-】","【"&amp;SUBSTITUTE(TEXT(CA7,"#,##0.00"),"-","△")&amp;"】"))</f>
        <v>【33.55】</v>
      </c>
      <c r="CB6" s="35">
        <f>IF(CB7="",NA(),CB7)</f>
        <v>146.43</v>
      </c>
      <c r="CC6" s="35">
        <f t="shared" ref="CC6:CK6" si="9">IF(CC7="",NA(),CC7)</f>
        <v>128.80000000000001</v>
      </c>
      <c r="CD6" s="35">
        <f t="shared" si="9"/>
        <v>163.96</v>
      </c>
      <c r="CE6" s="35">
        <f t="shared" si="9"/>
        <v>157.47</v>
      </c>
      <c r="CF6" s="35">
        <f t="shared" si="9"/>
        <v>167.84</v>
      </c>
      <c r="CG6" s="35">
        <f t="shared" si="9"/>
        <v>622.30999999999995</v>
      </c>
      <c r="CH6" s="35">
        <f t="shared" si="9"/>
        <v>602.87</v>
      </c>
      <c r="CI6" s="35">
        <f t="shared" si="9"/>
        <v>588.54999999999995</v>
      </c>
      <c r="CJ6" s="35">
        <f t="shared" si="9"/>
        <v>561.54</v>
      </c>
      <c r="CK6" s="35">
        <f t="shared" si="9"/>
        <v>553.77</v>
      </c>
      <c r="CL6" s="34" t="str">
        <f>IF(CL7="","",IF(CL7="-","【-】","【"&amp;SUBSTITUTE(TEXT(CL7,"#,##0.00"),"-","△")&amp;"】"))</f>
        <v>【556.04】</v>
      </c>
      <c r="CM6" s="35" t="str">
        <f>IF(CM7="",NA(),CM7)</f>
        <v>-</v>
      </c>
      <c r="CN6" s="35" t="str">
        <f t="shared" ref="CN6:CV6" si="10">IF(CN7="",NA(),CN7)</f>
        <v>-</v>
      </c>
      <c r="CO6" s="35" t="str">
        <f t="shared" si="10"/>
        <v>-</v>
      </c>
      <c r="CP6" s="35" t="str">
        <f t="shared" si="10"/>
        <v>-</v>
      </c>
      <c r="CQ6" s="35" t="str">
        <f t="shared" si="10"/>
        <v>-</v>
      </c>
      <c r="CR6" s="35">
        <f t="shared" si="10"/>
        <v>39.119999999999997</v>
      </c>
      <c r="CS6" s="35">
        <f t="shared" si="10"/>
        <v>35.64</v>
      </c>
      <c r="CT6" s="35">
        <f t="shared" si="10"/>
        <v>37.950000000000003</v>
      </c>
      <c r="CU6" s="35">
        <f t="shared" si="10"/>
        <v>34.92</v>
      </c>
      <c r="CV6" s="35">
        <f t="shared" si="10"/>
        <v>36.44</v>
      </c>
      <c r="CW6" s="34" t="str">
        <f>IF(CW7="","",IF(CW7="-","【-】","【"&amp;SUBSTITUTE(TEXT(CW7,"#,##0.00"),"-","△")&amp;"】"))</f>
        <v>【37.13】</v>
      </c>
      <c r="CX6" s="35">
        <f>IF(CX7="",NA(),CX7)</f>
        <v>100</v>
      </c>
      <c r="CY6" s="35">
        <f t="shared" ref="CY6:DG6" si="11">IF(CY7="",NA(),CY7)</f>
        <v>100</v>
      </c>
      <c r="CZ6" s="35">
        <f t="shared" si="11"/>
        <v>100</v>
      </c>
      <c r="DA6" s="35">
        <f t="shared" si="11"/>
        <v>100</v>
      </c>
      <c r="DB6" s="35">
        <f t="shared" si="11"/>
        <v>100</v>
      </c>
      <c r="DC6" s="35">
        <f t="shared" si="11"/>
        <v>87.79</v>
      </c>
      <c r="DD6" s="35">
        <f t="shared" si="11"/>
        <v>87.19</v>
      </c>
      <c r="DE6" s="35">
        <f t="shared" si="11"/>
        <v>88.2</v>
      </c>
      <c r="DF6" s="35">
        <f t="shared" si="11"/>
        <v>88.64</v>
      </c>
      <c r="DG6" s="35">
        <f t="shared" si="11"/>
        <v>89.93</v>
      </c>
      <c r="DH6" s="34" t="str">
        <f>IF(DH7="","",IF(DH7="-","【-】","【"&amp;SUBSTITUTE(TEXT(DH7,"#,##0.00"),"-","△")&amp;"】"))</f>
        <v>【90.08】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4">
        <f t="shared" si="14"/>
        <v>0</v>
      </c>
      <c r="EL6" s="35">
        <f t="shared" si="14"/>
        <v>0.01</v>
      </c>
      <c r="EM6" s="34">
        <f t="shared" si="14"/>
        <v>0</v>
      </c>
      <c r="EN6" s="35">
        <f t="shared" si="14"/>
        <v>0.01</v>
      </c>
      <c r="EO6" s="34" t="str">
        <f>IF(EO7="","",IF(EO7="-","【-】","【"&amp;SUBSTITUTE(TEXT(EO7,"#,##0.00"),"-","△")&amp;"】"))</f>
        <v>【0.01】</v>
      </c>
    </row>
    <row r="7" spans="1:145" s="36" customFormat="1" x14ac:dyDescent="0.15">
      <c r="A7" s="28"/>
      <c r="B7" s="37">
        <v>2016</v>
      </c>
      <c r="C7" s="37">
        <v>442038</v>
      </c>
      <c r="D7" s="37">
        <v>47</v>
      </c>
      <c r="E7" s="37">
        <v>17</v>
      </c>
      <c r="F7" s="37">
        <v>9</v>
      </c>
      <c r="G7" s="37">
        <v>0</v>
      </c>
      <c r="H7" s="37" t="s">
        <v>110</v>
      </c>
      <c r="I7" s="37" t="s">
        <v>111</v>
      </c>
      <c r="J7" s="37" t="s">
        <v>112</v>
      </c>
      <c r="K7" s="37" t="s">
        <v>113</v>
      </c>
      <c r="L7" s="37" t="s">
        <v>114</v>
      </c>
      <c r="M7" s="37"/>
      <c r="N7" s="38" t="s">
        <v>115</v>
      </c>
      <c r="O7" s="38" t="s">
        <v>116</v>
      </c>
      <c r="P7" s="38">
        <v>0.14000000000000001</v>
      </c>
      <c r="Q7" s="38">
        <v>100</v>
      </c>
      <c r="R7" s="38">
        <v>2875</v>
      </c>
      <c r="S7" s="38">
        <v>84864</v>
      </c>
      <c r="T7" s="38">
        <v>491.53</v>
      </c>
      <c r="U7" s="38">
        <v>172.65</v>
      </c>
      <c r="V7" s="38">
        <v>121</v>
      </c>
      <c r="W7" s="38">
        <v>0.02</v>
      </c>
      <c r="X7" s="38">
        <v>6050</v>
      </c>
      <c r="Y7" s="38">
        <v>81.62</v>
      </c>
      <c r="Z7" s="38">
        <v>88.89</v>
      </c>
      <c r="AA7" s="38">
        <v>90.73</v>
      </c>
      <c r="AB7" s="38">
        <v>93.83</v>
      </c>
      <c r="AC7" s="38">
        <v>88.08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753.81</v>
      </c>
      <c r="BG7" s="38">
        <v>654.38</v>
      </c>
      <c r="BH7" s="38">
        <v>561.9</v>
      </c>
      <c r="BI7" s="38">
        <v>513.09</v>
      </c>
      <c r="BJ7" s="38">
        <v>478.87</v>
      </c>
      <c r="BK7" s="38">
        <v>3055.24</v>
      </c>
      <c r="BL7" s="38">
        <v>3189.89</v>
      </c>
      <c r="BM7" s="38">
        <v>2585.83</v>
      </c>
      <c r="BN7" s="38">
        <v>2464.06</v>
      </c>
      <c r="BO7" s="38">
        <v>1914.94</v>
      </c>
      <c r="BP7" s="38">
        <v>2448.19</v>
      </c>
      <c r="BQ7" s="38">
        <v>99.4</v>
      </c>
      <c r="BR7" s="38">
        <v>110.37</v>
      </c>
      <c r="BS7" s="38">
        <v>90.6</v>
      </c>
      <c r="BT7" s="38">
        <v>93.76</v>
      </c>
      <c r="BU7" s="38">
        <v>88.02</v>
      </c>
      <c r="BV7" s="38">
        <v>29.25</v>
      </c>
      <c r="BW7" s="38">
        <v>27.92</v>
      </c>
      <c r="BX7" s="38">
        <v>31.45</v>
      </c>
      <c r="BY7" s="38">
        <v>32.909999999999997</v>
      </c>
      <c r="BZ7" s="38">
        <v>34.020000000000003</v>
      </c>
      <c r="CA7" s="38">
        <v>33.549999999999997</v>
      </c>
      <c r="CB7" s="38">
        <v>146.43</v>
      </c>
      <c r="CC7" s="38">
        <v>128.80000000000001</v>
      </c>
      <c r="CD7" s="38">
        <v>163.96</v>
      </c>
      <c r="CE7" s="38">
        <v>157.47</v>
      </c>
      <c r="CF7" s="38">
        <v>167.84</v>
      </c>
      <c r="CG7" s="38">
        <v>622.30999999999995</v>
      </c>
      <c r="CH7" s="38">
        <v>602.87</v>
      </c>
      <c r="CI7" s="38">
        <v>588.54999999999995</v>
      </c>
      <c r="CJ7" s="38">
        <v>561.54</v>
      </c>
      <c r="CK7" s="38">
        <v>553.77</v>
      </c>
      <c r="CL7" s="38">
        <v>556.04</v>
      </c>
      <c r="CM7" s="38" t="s">
        <v>115</v>
      </c>
      <c r="CN7" s="38" t="s">
        <v>115</v>
      </c>
      <c r="CO7" s="38" t="s">
        <v>115</v>
      </c>
      <c r="CP7" s="38" t="s">
        <v>115</v>
      </c>
      <c r="CQ7" s="38" t="s">
        <v>115</v>
      </c>
      <c r="CR7" s="38">
        <v>39.119999999999997</v>
      </c>
      <c r="CS7" s="38">
        <v>35.64</v>
      </c>
      <c r="CT7" s="38">
        <v>37.950000000000003</v>
      </c>
      <c r="CU7" s="38">
        <v>34.92</v>
      </c>
      <c r="CV7" s="38">
        <v>36.44</v>
      </c>
      <c r="CW7" s="38">
        <v>37.130000000000003</v>
      </c>
      <c r="CX7" s="38">
        <v>100</v>
      </c>
      <c r="CY7" s="38">
        <v>100</v>
      </c>
      <c r="CZ7" s="38">
        <v>100</v>
      </c>
      <c r="DA7" s="38">
        <v>100</v>
      </c>
      <c r="DB7" s="38">
        <v>100</v>
      </c>
      <c r="DC7" s="38">
        <v>87.79</v>
      </c>
      <c r="DD7" s="38">
        <v>87.19</v>
      </c>
      <c r="DE7" s="38">
        <v>88.2</v>
      </c>
      <c r="DF7" s="38">
        <v>88.64</v>
      </c>
      <c r="DG7" s="38">
        <v>89.93</v>
      </c>
      <c r="DH7" s="38">
        <v>90.08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v>
      </c>
      <c r="EL7" s="38">
        <v>0.01</v>
      </c>
      <c r="EM7" s="38">
        <v>0</v>
      </c>
      <c r="EN7" s="38">
        <v>0.01</v>
      </c>
      <c r="EO7" s="38">
        <v>0.01</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2018-02-07T07:58:58Z</cp:lastPrinted>
  <dcterms:created xsi:type="dcterms:W3CDTF">2017-12-25T02:38:42Z</dcterms:created>
  <dcterms:modified xsi:type="dcterms:W3CDTF">2018-03-13T04:40:06Z</dcterms:modified>
  <cp:category/>
</cp:coreProperties>
</file>