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P10" i="4"/>
  <c r="I10" i="4"/>
  <c r="AT8" i="4"/>
  <c r="AL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<sst xmlns="http://schemas.openxmlformats.org/spreadsheetml/2006/main" count="240" uniqueCount="126">
  <si>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</si>
  <si>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</si>
  <si>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</si>
  <si>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</si>
  <si>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</si>
  <si>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</si>
  <si>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</si>
  <si>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</si>
  <si>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</si>
  <si>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</si>
  <si>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</si>
  <si>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</si>
  <si>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</si>
  <si>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</si>
  <si>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</si>
  <si>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</si>
  <si>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</si>
  <si>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</si>
  <si>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</si>
  <si>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</si>
  <si>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</si>
  <si>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</si>
  <si>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</si>
  <si>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</si>
  <si>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</si>
  <si>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</si>
  <si>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</si>
  <si>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</si>
  <si>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</si>
  <si>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</si>
  <si>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</si>
  <si>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</si>
  <si>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</si>
  <si>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</si>
  <si>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</si>
  <si>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</si>
  <si>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</si>
  <si>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</si>
  <si>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</si>
  <si>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</si>
  <si>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</si>
  <si>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</si>
  <si>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</si>
  <si>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</si>
  <si>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</si>
  <si>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</si>
  <si>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</si>
  <si>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</si>
  <si>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</si>
  <si>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</si>
  <si>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</si>
  <si>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</si>
  <si>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</si>
  <si>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</si>
  <si>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</si>
  <si>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</si>
  <si>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</si>
  <si>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</si>
  <si>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</si>
  <si>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</si>
  <si>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</si>
  <si>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</si>
  <si>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</si>
  <si>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</si>
  <si>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</si>
  <si>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</si>
  <si>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</si>
  <si>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</si>
  <si>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</si>
  <si>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</si>
  <si>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</si>
  <si>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</si>
  <si>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</si>
  <si>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</si>
  <si>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</si>
  <si>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</si>
  <si>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</si>
  <si>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</si>
  <si>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</si>
  <si>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</si>
  <si>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</si>
  <si>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</si>
  <si>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</si>
  <si>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</si>
  <si>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</si>
  <si>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</si>
  <si>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</si>
  <si>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</si>
  <si>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</si>
  <si>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</si>
  <si>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</si>
  <si>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</si>
  <si>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</si>
  <si>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</si>
  <si>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</si>
  <si>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</si>
  <si>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</si>
  <si>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</si>
  <si>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</si>
  <si>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</si>
  <si>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</si>
  <si>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</si>
  <si>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</si>
  <si>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</si>
  <si>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</si>
  <si>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</si>
  <si>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</si>
  <si>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</si>
  <si>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</si>
  <si>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</si>
  <si>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別府市</t>
  </si>
  <si>
    <t>法非適用</t>
  </si>
  <si>
    <t>下水道事業</t>
  </si>
  <si>
    <t>公共下水道</t>
  </si>
  <si>
    <t>Bc1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</si>
  <si>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</si>
  <si>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</si>
  <si>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</si>
  <si>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</si>
  <si>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</si>
  <si>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</si>
  <si>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</si>
  <si>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</si>
  <si>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rPr>
        <b/>
        <u/>
        <sz val="11"/>
        <color theme="1"/>
        <rFont val="ＭＳ 明朝"/>
        <family val="1"/>
        <charset val="128"/>
      </rPr>
      <t>③管渠改善率</t>
    </r>
    <r>
      <rPr>
        <sz val="11"/>
        <color theme="1"/>
        <rFont val="ＭＳ 明朝"/>
        <family val="1"/>
        <charset val="128"/>
      </rPr>
      <t>は微増であるが、改善に向けて努力を続けている。昭和３３年の下水道供用開始から５０年以上が経過し、耐用年数が５０年といわれる下水道管の老朽化は著しく、現在は危険性の高い箇所から管更生事業を実施している。終末処理場は昭和５４年の処理開始から３５年以上が経過し、施設自体や各種設備機械等の老朽化が進む中、平成２９年度から改築更新事業を開始した。</t>
    </r>
    <rPh sb="1" eb="2">
      <t>カン</t>
    </rPh>
    <rPh sb="2" eb="3">
      <t>キョ</t>
    </rPh>
    <rPh sb="3" eb="5">
      <t>カイゼン</t>
    </rPh>
    <rPh sb="5" eb="6">
      <t>リツ</t>
    </rPh>
    <rPh sb="7" eb="9">
      <t>ビゾウ</t>
    </rPh>
    <rPh sb="14" eb="16">
      <t>カイゼン</t>
    </rPh>
    <rPh sb="17" eb="18">
      <t>ム</t>
    </rPh>
    <rPh sb="20" eb="22">
      <t>ドリョク</t>
    </rPh>
    <rPh sb="23" eb="24">
      <t>ツヅ</t>
    </rPh>
    <rPh sb="96" eb="98">
      <t>ジギョウ</t>
    </rPh>
    <rPh sb="155" eb="157">
      <t>ヘイセイ</t>
    </rPh>
    <rPh sb="159" eb="161">
      <t>ネンド</t>
    </rPh>
    <rPh sb="170" eb="172">
      <t>カイシ</t>
    </rPh>
    <phoneticPr fontId="24"/>
  </si>
  <si>
    <r>
      <rPr>
        <b/>
        <u/>
        <sz val="11"/>
        <color theme="1"/>
        <rFont val="ＭＳ 明朝"/>
        <family val="1"/>
        <charset val="128"/>
      </rPr>
      <t>①収益的収支比率</t>
    </r>
    <r>
      <rPr>
        <sz val="11"/>
        <color theme="1"/>
        <rFont val="ＭＳ 明朝"/>
        <family val="1"/>
        <charset val="128"/>
      </rPr>
      <t xml:space="preserve">は、平成２６年度から１００％を割り単年度赤字となり、厳しい経営状況が続いている。
</t>
    </r>
    <r>
      <rPr>
        <b/>
        <u/>
        <sz val="11"/>
        <color theme="1"/>
        <rFont val="ＭＳ 明朝"/>
        <family val="1"/>
        <charset val="128"/>
      </rPr>
      <t>④企業債残高対事業規模比率</t>
    </r>
    <r>
      <rPr>
        <sz val="11"/>
        <color theme="1"/>
        <rFont val="ＭＳ 明朝"/>
        <family val="1"/>
        <charset val="128"/>
      </rPr>
      <t xml:space="preserve">は、平成２５年度から減少傾向にあるが、依然として類団平均値よりも高い。当分の間、企業債償還元金の増加傾向が続くことが見込まれており、下水道財政を圧迫し続けることが予想される。
</t>
    </r>
    <r>
      <rPr>
        <b/>
        <u/>
        <sz val="11"/>
        <color theme="1"/>
        <rFont val="ＭＳ 明朝"/>
        <family val="1"/>
        <charset val="128"/>
      </rPr>
      <t>⑤経費回収率</t>
    </r>
    <r>
      <rPr>
        <sz val="11"/>
        <color theme="1"/>
        <rFont val="ＭＳ 明朝"/>
        <family val="1"/>
        <charset val="128"/>
      </rPr>
      <t xml:space="preserve">では平成２５、２６年度と１００％を割ったことから、施設等維持管理費の縮減に努めた結果、平成２７、２８年度で微少ながら回復した。
</t>
    </r>
    <r>
      <rPr>
        <b/>
        <u/>
        <sz val="11"/>
        <color theme="1"/>
        <rFont val="ＭＳ 明朝"/>
        <family val="1"/>
        <charset val="128"/>
      </rPr>
      <t>⑥汚水処理原価</t>
    </r>
    <r>
      <rPr>
        <sz val="11"/>
        <color theme="1"/>
        <rFont val="ＭＳ 明朝"/>
        <family val="1"/>
        <charset val="128"/>
      </rPr>
      <t xml:space="preserve">では類似団体平均値より約２５％下回っている傾向が続いており、本市の地理的な要因もあるが、効率的な汚水処理が実施されていると言える。
</t>
    </r>
    <r>
      <rPr>
        <b/>
        <u/>
        <sz val="11"/>
        <color theme="1"/>
        <rFont val="ＭＳ 明朝"/>
        <family val="1"/>
        <charset val="128"/>
      </rPr>
      <t>⑦施設利用率</t>
    </r>
    <r>
      <rPr>
        <sz val="11"/>
        <color theme="1"/>
        <rFont val="ＭＳ 明朝"/>
        <family val="1"/>
        <charset val="128"/>
      </rPr>
      <t xml:space="preserve">は平成２４年度から類似団体平均値並みに推移しており、概ね効率的な施設利用がなされていると言える。しかし、今後については人口減少に伴い処理水量が減少傾向となることが予想され、長寿命化対策と同時に施設規模の縮小にも取組を始めていかなければならない。
</t>
    </r>
    <r>
      <rPr>
        <b/>
        <u/>
        <sz val="11"/>
        <color theme="1"/>
        <rFont val="ＭＳ 明朝"/>
        <family val="1"/>
        <charset val="128"/>
      </rPr>
      <t>⑧水洗化率</t>
    </r>
    <r>
      <rPr>
        <sz val="11"/>
        <color theme="1"/>
        <rFont val="ＭＳ 明朝"/>
        <family val="1"/>
        <charset val="128"/>
      </rPr>
      <t>は、これまでの下水道への接続勧奨対策から微増傾向が続いているものの人口減少や近年の節水機器の普及等により下水道使用料は、横ばい傾向が続き、今後も大幅な伸びは期待できない状況である。</t>
    </r>
    <r>
      <rPr>
        <b/>
        <u/>
        <sz val="11"/>
        <color theme="1"/>
        <rFont val="ＭＳ 明朝"/>
        <family val="1"/>
        <charset val="128"/>
      </rPr>
      <t/>
    </r>
    <rPh sb="10" eb="12">
      <t>ヘイセイ</t>
    </rPh>
    <rPh sb="14" eb="15">
      <t>ネン</t>
    </rPh>
    <rPh sb="15" eb="16">
      <t>ド</t>
    </rPh>
    <rPh sb="64" eb="66">
      <t>ヘイセイ</t>
    </rPh>
    <rPh sb="68" eb="70">
      <t>ネンド</t>
    </rPh>
    <rPh sb="105" eb="107">
      <t>ショウカン</t>
    </rPh>
    <rPh sb="107" eb="109">
      <t>ガンキン</t>
    </rPh>
    <rPh sb="158" eb="160">
      <t>ヘイセイ</t>
    </rPh>
    <rPh sb="165" eb="167">
      <t>ネンド</t>
    </rPh>
    <rPh sb="196" eb="198">
      <t>ケッカ</t>
    </rPh>
    <rPh sb="199" eb="201">
      <t>ヘイセイ</t>
    </rPh>
    <rPh sb="206" eb="208">
      <t>ネンド</t>
    </rPh>
    <rPh sb="300" eb="302">
      <t>ヘイセイ</t>
    </rPh>
    <rPh sb="304" eb="306">
      <t>ネンド</t>
    </rPh>
    <rPh sb="434" eb="437">
      <t>ゲスイドウ</t>
    </rPh>
    <rPh sb="439" eb="441">
      <t>セツゾク</t>
    </rPh>
    <rPh sb="441" eb="443">
      <t>カンショウ</t>
    </rPh>
    <rPh sb="443" eb="445">
      <t>タイサク</t>
    </rPh>
    <phoneticPr fontId="7"/>
  </si>
  <si>
    <r>
      <t>ほぼ横ばい傾向にある下水道使用料収入に対し、公債費償還に係る負担割合の増大から今後も厳しい経営状況が続くことが予想されるため、</t>
    </r>
    <r>
      <rPr>
        <sz val="11"/>
        <rFont val="ＭＳ 明朝"/>
        <family val="1"/>
        <charset val="128"/>
      </rPr>
      <t>今後は</t>
    </r>
    <r>
      <rPr>
        <sz val="11"/>
        <color indexed="8"/>
        <rFont val="ＭＳ 明朝"/>
        <family val="1"/>
        <charset val="128"/>
      </rPr>
      <t>資本費平準化債を活用し、適正な資本費を求めて公債費償還元金の平準化を図</t>
    </r>
    <r>
      <rPr>
        <sz val="11"/>
        <rFont val="ＭＳ 明朝"/>
        <family val="1"/>
        <charset val="128"/>
      </rPr>
      <t>る。</t>
    </r>
    <r>
      <rPr>
        <sz val="11"/>
        <color indexed="8"/>
        <rFont val="ＭＳ 明朝"/>
        <family val="1"/>
        <charset val="128"/>
      </rPr>
      <t xml:space="preserve">そのような中、施設等老朽化に対する長寿命化も鋭意進めていく必要があり、平成２９年度から終末処理場の改築更新事業の実施を始めた。今後は限りある建設改良費財源の配分を見直し管更生事業の優先度も上げて取組み、永続的な公共下水道事業の実施を行っていく。
</t>
    </r>
    <rPh sb="63" eb="65">
      <t>コンゴ</t>
    </rPh>
    <rPh sb="193" eb="195">
      <t>ユウセン</t>
    </rPh>
    <rPh sb="195" eb="196">
      <t>ド</t>
    </rPh>
    <rPh sb="197" eb="198">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</si>
</sst>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7"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明朝"/>
      <family val="1"/>
      <charset val="128"/>
    </font>
    <font>
      <b/>
      <u/>
      <sz val="11"/>
      <color theme="1"/>
      <name val="ＭＳ 明朝"/>
      <family val="1"/>
      <charset val="128"/>
    </font>
    <font>
      <sz val="6"/>
      <name val="ＭＳ Ｐゴシック"/>
      <family val="3"/>
      <charset val="128"/>
    </font>
    <font>
      <sz val="11"/>
      <color indexed="8"/>
      <name val="ＭＳ 明朝"/>
      <family val="1"/>
      <charset val="128"/>
    </font>
    <font>
      <sz val="11"/>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5"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0.02</c:v>
                </c:pt>
                <c:pt idx="4" formatCode="#,##0.00;&quot;△&quot;#,##0.00;&quot;-&quot;">
                  <c:v>7.0000000000000007E-2</c:v>
                </c:pt>
              </c:numCache>
            </c:numRef>
          </c:val>
        </c:ser>
        <c:dLbls>
          <c:showLegendKey val="0"/>
          <c:showVal val="0"/>
          <c:showCatName val="0"/>
          <c:showSerName val="0"/>
          <c:showPercent val="0"/>
          <c:showBubbleSize val="0"/>
        </c:dLbls>
        <c:gapWidth val="150"/>
        <c:axId val="79762560"/>
        <c:axId val="797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7.0000000000000007E-2</c:v>
                </c:pt>
                <c:pt idx="3">
                  <c:v>7.0000000000000007E-2</c:v>
                </c:pt>
                <c:pt idx="4">
                  <c:v>0.1</c:v>
                </c:pt>
              </c:numCache>
            </c:numRef>
          </c:val>
          <c:smooth val="0"/>
        </c:ser>
        <c:dLbls>
          <c:showLegendKey val="0"/>
          <c:showVal val="0"/>
          <c:showCatName val="0"/>
          <c:showSerName val="0"/>
          <c:showPercent val="0"/>
          <c:showBubbleSize val="0"/>
        </c:dLbls>
        <c:marker val="1"/>
        <c:smooth val="0"/>
        <c:axId val="79762560"/>
        <c:axId val="79764480"/>
      </c:lineChart>
      <c:dateAx>
        <c:axId val="79762560"/>
        <c:scaling>
          <c:orientation val="minMax"/>
        </c:scaling>
        <c:delete val="1"/>
        <c:axPos val="b"/>
        <c:numFmt formatCode="ge" sourceLinked="1"/>
        <c:majorTickMark val="none"/>
        <c:minorTickMark val="none"/>
        <c:tickLblPos val="none"/>
        <c:crossAx val="79764480"/>
        <c:crosses val="autoZero"/>
        <c:auto val="1"/>
        <c:lblOffset val="100"/>
        <c:baseTimeUnit val="years"/>
      </c:dateAx>
      <c:valAx>
        <c:axId val="797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65.31</c:v>
                </c:pt>
                <c:pt idx="1">
                  <c:v>61.71</c:v>
                </c:pt>
                <c:pt idx="2">
                  <c:v>63.01</c:v>
                </c:pt>
                <c:pt idx="3">
                  <c:v>63.36</c:v>
                </c:pt>
                <c:pt idx="4">
                  <c:v>62.22</c:v>
                </c:pt>
              </c:numCache>
            </c:numRef>
          </c:val>
        </c:ser>
        <c:dLbls>
          <c:showLegendKey val="0"/>
          <c:showVal val="0"/>
          <c:showCatName val="0"/>
          <c:showSerName val="0"/>
          <c:showPercent val="0"/>
          <c:showBubbleSize val="0"/>
        </c:dLbls>
        <c:gapWidth val="150"/>
        <c:axId val="84170240"/>
        <c:axId val="841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64.75</c:v>
                </c:pt>
                <c:pt idx="1">
                  <c:v>62.03</c:v>
                </c:pt>
                <c:pt idx="2">
                  <c:v>59.27</c:v>
                </c:pt>
                <c:pt idx="3">
                  <c:v>62.64</c:v>
                </c:pt>
                <c:pt idx="4">
                  <c:v>58.12</c:v>
                </c:pt>
              </c:numCache>
            </c:numRef>
          </c:val>
          <c:smooth val="0"/>
        </c:ser>
        <c:dLbls>
          <c:showLegendKey val="0"/>
          <c:showVal val="0"/>
          <c:showCatName val="0"/>
          <c:showSerName val="0"/>
          <c:showPercent val="0"/>
          <c:showBubbleSize val="0"/>
        </c:dLbls>
        <c:marker val="1"/>
        <c:smooth val="0"/>
        <c:axId val="84170240"/>
        <c:axId val="84172160"/>
      </c:lineChart>
      <c:dateAx>
        <c:axId val="84170240"/>
        <c:scaling>
          <c:orientation val="minMax"/>
        </c:scaling>
        <c:delete val="1"/>
        <c:axPos val="b"/>
        <c:numFmt formatCode="ge" sourceLinked="1"/>
        <c:majorTickMark val="none"/>
        <c:minorTickMark val="none"/>
        <c:tickLblPos val="none"/>
        <c:crossAx val="84172160"/>
        <c:crosses val="autoZero"/>
        <c:auto val="1"/>
        <c:lblOffset val="100"/>
        <c:baseTimeUnit val="years"/>
      </c:dateAx>
      <c:valAx>
        <c:axId val="841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81.709999999999994</c:v>
                </c:pt>
                <c:pt idx="1">
                  <c:v>82.31</c:v>
                </c:pt>
                <c:pt idx="2">
                  <c:v>83.11</c:v>
                </c:pt>
                <c:pt idx="3">
                  <c:v>83.74</c:v>
                </c:pt>
                <c:pt idx="4">
                  <c:v>84.86</c:v>
                </c:pt>
              </c:numCache>
            </c:numRef>
          </c:val>
        </c:ser>
        <c:dLbls>
          <c:showLegendKey val="0"/>
          <c:showVal val="0"/>
          <c:showCatName val="0"/>
          <c:showSerName val="0"/>
          <c:showPercent val="0"/>
          <c:showBubbleSize val="0"/>
        </c:dLbls>
        <c:gapWidth val="150"/>
        <c:axId val="84223104"/>
        <c:axId val="842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92.84</c:v>
                </c:pt>
                <c:pt idx="1">
                  <c:v>93.53</c:v>
                </c:pt>
                <c:pt idx="2">
                  <c:v>92.82</c:v>
                </c:pt>
                <c:pt idx="3">
                  <c:v>92.98</c:v>
                </c:pt>
                <c:pt idx="4">
                  <c:v>93.07</c:v>
                </c:pt>
              </c:numCache>
            </c:numRef>
          </c:val>
          <c:smooth val="0"/>
        </c:ser>
        <c:dLbls>
          <c:showLegendKey val="0"/>
          <c:showVal val="0"/>
          <c:showCatName val="0"/>
          <c:showSerName val="0"/>
          <c:showPercent val="0"/>
          <c:showBubbleSize val="0"/>
        </c:dLbls>
        <c:marker val="1"/>
        <c:smooth val="0"/>
        <c:axId val="84223104"/>
        <c:axId val="84225024"/>
      </c:lineChart>
      <c:dateAx>
        <c:axId val="84223104"/>
        <c:scaling>
          <c:orientation val="minMax"/>
        </c:scaling>
        <c:delete val="1"/>
        <c:axPos val="b"/>
        <c:numFmt formatCode="ge" sourceLinked="1"/>
        <c:majorTickMark val="none"/>
        <c:minorTickMark val="none"/>
        <c:tickLblPos val="none"/>
        <c:crossAx val="84225024"/>
        <c:crosses val="autoZero"/>
        <c:auto val="1"/>
        <c:lblOffset val="100"/>
        <c:baseTimeUnit val="years"/>
      </c:dateAx>
      <c:valAx>
        <c:axId val="842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102.31</c:v>
                </c:pt>
                <c:pt idx="1">
                  <c:v>101.29</c:v>
                </c:pt>
                <c:pt idx="2">
                  <c:v>97.51</c:v>
                </c:pt>
                <c:pt idx="3">
                  <c:v>98.32</c:v>
                </c:pt>
                <c:pt idx="4">
                  <c:v>94.29</c:v>
                </c:pt>
              </c:numCache>
            </c:numRef>
          </c:val>
        </c:ser>
        <c:dLbls>
          <c:showLegendKey val="0"/>
          <c:showVal val="0"/>
          <c:showCatName val="0"/>
          <c:showSerName val="0"/>
          <c:showPercent val="0"/>
          <c:showBubbleSize val="0"/>
        </c:dLbls>
        <c:gapWidth val="150"/>
        <c:axId val="79799040"/>
        <c:axId val="7980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799040"/>
        <c:axId val="79800960"/>
      </c:lineChart>
      <c:dateAx>
        <c:axId val="79799040"/>
        <c:scaling>
          <c:orientation val="minMax"/>
        </c:scaling>
        <c:delete val="1"/>
        <c:axPos val="b"/>
        <c:numFmt formatCode="ge" sourceLinked="1"/>
        <c:majorTickMark val="none"/>
        <c:minorTickMark val="none"/>
        <c:tickLblPos val="none"/>
        <c:crossAx val="79800960"/>
        <c:crosses val="autoZero"/>
        <c:auto val="1"/>
        <c:lblOffset val="100"/>
        <c:baseTimeUnit val="years"/>
      </c:dateAx>
      <c:valAx>
        <c:axId val="798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837312"/>
        <c:axId val="838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837312"/>
        <c:axId val="83839232"/>
      </c:lineChart>
      <c:dateAx>
        <c:axId val="83837312"/>
        <c:scaling>
          <c:orientation val="minMax"/>
        </c:scaling>
        <c:delete val="1"/>
        <c:axPos val="b"/>
        <c:numFmt formatCode="ge" sourceLinked="1"/>
        <c:majorTickMark val="none"/>
        <c:minorTickMark val="none"/>
        <c:tickLblPos val="none"/>
        <c:crossAx val="83839232"/>
        <c:crosses val="autoZero"/>
        <c:auto val="1"/>
        <c:lblOffset val="100"/>
        <c:baseTimeUnit val="years"/>
      </c:dateAx>
      <c:valAx>
        <c:axId val="838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951616"/>
        <c:axId val="8395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951616"/>
        <c:axId val="83953536"/>
      </c:lineChart>
      <c:dateAx>
        <c:axId val="83951616"/>
        <c:scaling>
          <c:orientation val="minMax"/>
        </c:scaling>
        <c:delete val="1"/>
        <c:axPos val="b"/>
        <c:numFmt formatCode="ge" sourceLinked="1"/>
        <c:majorTickMark val="none"/>
        <c:minorTickMark val="none"/>
        <c:tickLblPos val="none"/>
        <c:crossAx val="83953536"/>
        <c:crosses val="autoZero"/>
        <c:auto val="1"/>
        <c:lblOffset val="100"/>
        <c:baseTimeUnit val="years"/>
      </c:dateAx>
      <c:valAx>
        <c:axId val="839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992576"/>
        <c:axId val="839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992576"/>
        <c:axId val="83994496"/>
      </c:lineChart>
      <c:dateAx>
        <c:axId val="83992576"/>
        <c:scaling>
          <c:orientation val="minMax"/>
        </c:scaling>
        <c:delete val="1"/>
        <c:axPos val="b"/>
        <c:numFmt formatCode="ge" sourceLinked="1"/>
        <c:majorTickMark val="none"/>
        <c:minorTickMark val="none"/>
        <c:tickLblPos val="none"/>
        <c:crossAx val="83994496"/>
        <c:crosses val="autoZero"/>
        <c:auto val="1"/>
        <c:lblOffset val="100"/>
        <c:baseTimeUnit val="years"/>
      </c:dateAx>
      <c:valAx>
        <c:axId val="839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008320"/>
        <c:axId val="845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008320"/>
        <c:axId val="84563456"/>
      </c:lineChart>
      <c:dateAx>
        <c:axId val="84008320"/>
        <c:scaling>
          <c:orientation val="minMax"/>
        </c:scaling>
        <c:delete val="1"/>
        <c:axPos val="b"/>
        <c:numFmt formatCode="ge" sourceLinked="1"/>
        <c:majorTickMark val="none"/>
        <c:minorTickMark val="none"/>
        <c:tickLblPos val="none"/>
        <c:crossAx val="84563456"/>
        <c:crosses val="autoZero"/>
        <c:auto val="1"/>
        <c:lblOffset val="100"/>
        <c:baseTimeUnit val="years"/>
      </c:dateAx>
      <c:valAx>
        <c:axId val="845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753.91</c:v>
                </c:pt>
                <c:pt idx="1">
                  <c:v>763.08</c:v>
                </c:pt>
                <c:pt idx="2">
                  <c:v>747.91</c:v>
                </c:pt>
                <c:pt idx="3">
                  <c:v>728.72</c:v>
                </c:pt>
                <c:pt idx="4">
                  <c:v>713.96</c:v>
                </c:pt>
              </c:numCache>
            </c:numRef>
          </c:val>
        </c:ser>
        <c:dLbls>
          <c:showLegendKey val="0"/>
          <c:showVal val="0"/>
          <c:showCatName val="0"/>
          <c:showSerName val="0"/>
          <c:showPercent val="0"/>
          <c:showBubbleSize val="0"/>
        </c:dLbls>
        <c:gapWidth val="150"/>
        <c:axId val="84581376"/>
        <c:axId val="846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708.85</c:v>
                </c:pt>
                <c:pt idx="1">
                  <c:v>660.23</c:v>
                </c:pt>
                <c:pt idx="2">
                  <c:v>658.6</c:v>
                </c:pt>
                <c:pt idx="3">
                  <c:v>664.04</c:v>
                </c:pt>
                <c:pt idx="4">
                  <c:v>625.12</c:v>
                </c:pt>
              </c:numCache>
            </c:numRef>
          </c:val>
          <c:smooth val="0"/>
        </c:ser>
        <c:dLbls>
          <c:showLegendKey val="0"/>
          <c:showVal val="0"/>
          <c:showCatName val="0"/>
          <c:showSerName val="0"/>
          <c:showPercent val="0"/>
          <c:showBubbleSize val="0"/>
        </c:dLbls>
        <c:marker val="1"/>
        <c:smooth val="0"/>
        <c:axId val="84581376"/>
        <c:axId val="84604032"/>
      </c:lineChart>
      <c:dateAx>
        <c:axId val="84581376"/>
        <c:scaling>
          <c:orientation val="minMax"/>
        </c:scaling>
        <c:delete val="1"/>
        <c:axPos val="b"/>
        <c:numFmt formatCode="ge" sourceLinked="1"/>
        <c:majorTickMark val="none"/>
        <c:minorTickMark val="none"/>
        <c:tickLblPos val="none"/>
        <c:crossAx val="84604032"/>
        <c:crosses val="autoZero"/>
        <c:auto val="1"/>
        <c:lblOffset val="100"/>
        <c:baseTimeUnit val="years"/>
      </c:dateAx>
      <c:valAx>
        <c:axId val="846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101.49</c:v>
                </c:pt>
                <c:pt idx="1">
                  <c:v>99.84</c:v>
                </c:pt>
                <c:pt idx="2">
                  <c:v>96.21</c:v>
                </c:pt>
                <c:pt idx="3">
                  <c:v>103.67</c:v>
                </c:pt>
                <c:pt idx="4">
                  <c:v>100.43</c:v>
                </c:pt>
              </c:numCache>
            </c:numRef>
          </c:val>
        </c:ser>
        <c:dLbls>
          <c:showLegendKey val="0"/>
          <c:showVal val="0"/>
          <c:showCatName val="0"/>
          <c:showSerName val="0"/>
          <c:showPercent val="0"/>
          <c:showBubbleSize val="0"/>
        </c:dLbls>
        <c:gapWidth val="150"/>
        <c:axId val="84036224"/>
        <c:axId val="840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89.47</c:v>
                </c:pt>
                <c:pt idx="1">
                  <c:v>88.7</c:v>
                </c:pt>
                <c:pt idx="2">
                  <c:v>88.44</c:v>
                </c:pt>
                <c:pt idx="3">
                  <c:v>86.2</c:v>
                </c:pt>
                <c:pt idx="4">
                  <c:v>89.74</c:v>
                </c:pt>
              </c:numCache>
            </c:numRef>
          </c:val>
          <c:smooth val="0"/>
        </c:ser>
        <c:dLbls>
          <c:showLegendKey val="0"/>
          <c:showVal val="0"/>
          <c:showCatName val="0"/>
          <c:showSerName val="0"/>
          <c:showPercent val="0"/>
          <c:showBubbleSize val="0"/>
        </c:dLbls>
        <c:marker val="1"/>
        <c:smooth val="0"/>
        <c:axId val="84036224"/>
        <c:axId val="84046592"/>
      </c:lineChart>
      <c:dateAx>
        <c:axId val="84036224"/>
        <c:scaling>
          <c:orientation val="minMax"/>
        </c:scaling>
        <c:delete val="1"/>
        <c:axPos val="b"/>
        <c:numFmt formatCode="ge" sourceLinked="1"/>
        <c:majorTickMark val="none"/>
        <c:minorTickMark val="none"/>
        <c:tickLblPos val="none"/>
        <c:crossAx val="84046592"/>
        <c:crosses val="autoZero"/>
        <c:auto val="1"/>
        <c:lblOffset val="100"/>
        <c:baseTimeUnit val="years"/>
      </c:dateAx>
      <c:valAx>
        <c:axId val="840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108.39</c:v>
                </c:pt>
                <c:pt idx="1">
                  <c:v>110</c:v>
                </c:pt>
                <c:pt idx="2">
                  <c:v>116.77</c:v>
                </c:pt>
                <c:pt idx="3">
                  <c:v>109.53</c:v>
                </c:pt>
                <c:pt idx="4">
                  <c:v>113.26</c:v>
                </c:pt>
              </c:numCache>
            </c:numRef>
          </c:val>
        </c:ser>
        <c:dLbls>
          <c:showLegendKey val="0"/>
          <c:showVal val="0"/>
          <c:showCatName val="0"/>
          <c:showSerName val="0"/>
          <c:showPercent val="0"/>
          <c:showBubbleSize val="0"/>
        </c:dLbls>
        <c:gapWidth val="150"/>
        <c:axId val="84072320"/>
        <c:axId val="841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143.47999999999999</c:v>
                </c:pt>
                <c:pt idx="1">
                  <c:v>145.05000000000001</c:v>
                </c:pt>
                <c:pt idx="2">
                  <c:v>147.15</c:v>
                </c:pt>
                <c:pt idx="3">
                  <c:v>146.47999999999999</c:v>
                </c:pt>
                <c:pt idx="4">
                  <c:v>141.24</c:v>
                </c:pt>
              </c:numCache>
            </c:numRef>
          </c:val>
          <c:smooth val="0"/>
        </c:ser>
        <c:dLbls>
          <c:showLegendKey val="0"/>
          <c:showVal val="0"/>
          <c:showCatName val="0"/>
          <c:showSerName val="0"/>
          <c:showPercent val="0"/>
          <c:showBubbleSize val="0"/>
        </c:dLbls>
        <c:marker val="1"/>
        <c:smooth val="0"/>
        <c:axId val="84072320"/>
        <c:axId val="84148224"/>
      </c:lineChart>
      <c:dateAx>
        <c:axId val="84072320"/>
        <c:scaling>
          <c:orientation val="minMax"/>
        </c:scaling>
        <c:delete val="1"/>
        <c:axPos val="b"/>
        <c:numFmt formatCode="ge" sourceLinked="1"/>
        <c:majorTickMark val="none"/>
        <c:minorTickMark val="none"/>
        <c:tickLblPos val="none"/>
        <c:crossAx val="84148224"/>
        <c:crosses val="autoZero"/>
        <c:auto val="1"/>
        <c:lblOffset val="100"/>
        <c:baseTimeUnit val="years"/>
      </c:dateAx>
      <c:valAx>
        <c:axId val="841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大分県　別府市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Bc1</v>
      </c>
      <c r="X8" s="73"/>
      <c r="Y8" s="73"/>
      <c r="Z8" s="73"/>
      <c r="AA8" s="73"/>
      <c r="AB8" s="73"/>
      <c r="AC8" s="73"/>
      <c r="AD8" s="74" t="s">
        <v>122</v>
      </c>
      <c r="AE8" s="74"/>
      <c r="AF8" s="74"/>
      <c r="AG8" s="74"/>
      <c r="AH8" s="74"/>
      <c r="AI8" s="74"/>
      <c r="AJ8" s="74"/>
      <c r="AK8" s="4"/>
      <c r="AL8" s="68">
        <f>データ!S6</f>
        <v>119741</v>
      </c>
      <c r="AM8" s="68"/>
      <c r="AN8" s="68"/>
      <c r="AO8" s="68"/>
      <c r="AP8" s="68"/>
      <c r="AQ8" s="68"/>
      <c r="AR8" s="68"/>
      <c r="AS8" s="68"/>
      <c r="AT8" s="67">
        <f>データ!T6</f>
        <v>125.34</v>
      </c>
      <c r="AU8" s="67"/>
      <c r="AV8" s="67"/>
      <c r="AW8" s="67"/>
      <c r="AX8" s="67"/>
      <c r="AY8" s="67"/>
      <c r="AZ8" s="67"/>
      <c r="BA8" s="67"/>
      <c r="BB8" s="67">
        <f>データ!U6</f>
        <v>955.33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66.34</v>
      </c>
      <c r="Q10" s="67"/>
      <c r="R10" s="67"/>
      <c r="S10" s="67"/>
      <c r="T10" s="67"/>
      <c r="U10" s="67"/>
      <c r="V10" s="67"/>
      <c r="W10" s="67">
        <f>データ!Q6</f>
        <v>64.19</v>
      </c>
      <c r="X10" s="67"/>
      <c r="Y10" s="67"/>
      <c r="Z10" s="67"/>
      <c r="AA10" s="67"/>
      <c r="AB10" s="67"/>
      <c r="AC10" s="67"/>
      <c r="AD10" s="68">
        <f>データ!R6</f>
        <v>2110</v>
      </c>
      <c r="AE10" s="68"/>
      <c r="AF10" s="68"/>
      <c r="AG10" s="68"/>
      <c r="AH10" s="68"/>
      <c r="AI10" s="68"/>
      <c r="AJ10" s="68"/>
      <c r="AK10" s="2"/>
      <c r="AL10" s="68">
        <f>データ!V6</f>
        <v>78790</v>
      </c>
      <c r="AM10" s="68"/>
      <c r="AN10" s="68"/>
      <c r="AO10" s="68"/>
      <c r="AP10" s="68"/>
      <c r="AQ10" s="68"/>
      <c r="AR10" s="68"/>
      <c r="AS10" s="68"/>
      <c r="AT10" s="67">
        <f>データ!W6</f>
        <v>12.98</v>
      </c>
      <c r="AU10" s="67"/>
      <c r="AV10" s="67"/>
      <c r="AW10" s="67"/>
      <c r="AX10" s="67"/>
      <c r="AY10" s="67"/>
      <c r="AZ10" s="67"/>
      <c r="BA10" s="67"/>
      <c r="BB10" s="67">
        <f>データ!X6</f>
        <v>6070.11</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1"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1"/>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1"/>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1"/>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1"/>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1"/>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1"/>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1"/>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1"/>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1"/>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1"/>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1"/>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1"/>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1"/>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1"/>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1"/>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1"/>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1"/>
      <c r="BM33" s="49"/>
      <c r="BN33" s="49"/>
      <c r="BO33" s="49"/>
      <c r="BP33" s="49"/>
      <c r="BQ33" s="49"/>
      <c r="BR33" s="49"/>
      <c r="BS33" s="49"/>
      <c r="BT33" s="49"/>
      <c r="BU33" s="49"/>
      <c r="BV33" s="49"/>
      <c r="BW33" s="49"/>
      <c r="BX33" s="49"/>
      <c r="BY33" s="49"/>
      <c r="BZ33" s="50"/>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51"/>
      <c r="BM34" s="49"/>
      <c r="BN34" s="49"/>
      <c r="BO34" s="49"/>
      <c r="BP34" s="49"/>
      <c r="BQ34" s="49"/>
      <c r="BR34" s="49"/>
      <c r="BS34" s="49"/>
      <c r="BT34" s="49"/>
      <c r="BU34" s="49"/>
      <c r="BV34" s="49"/>
      <c r="BW34" s="49"/>
      <c r="BX34" s="49"/>
      <c r="BY34" s="49"/>
      <c r="BZ34" s="50"/>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51"/>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1"/>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1"/>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1"/>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1"/>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1"/>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1"/>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1"/>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1"/>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1"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1"/>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1"/>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1"/>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1"/>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1"/>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1"/>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1"/>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1"/>
      <c r="BM55" s="49"/>
      <c r="BN55" s="49"/>
      <c r="BO55" s="49"/>
      <c r="BP55" s="49"/>
      <c r="BQ55" s="49"/>
      <c r="BR55" s="49"/>
      <c r="BS55" s="49"/>
      <c r="BT55" s="49"/>
      <c r="BU55" s="49"/>
      <c r="BV55" s="49"/>
      <c r="BW55" s="49"/>
      <c r="BX55" s="49"/>
      <c r="BY55" s="49"/>
      <c r="BZ55" s="50"/>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1"/>
      <c r="BM56" s="49"/>
      <c r="BN56" s="49"/>
      <c r="BO56" s="49"/>
      <c r="BP56" s="49"/>
      <c r="BQ56" s="49"/>
      <c r="BR56" s="49"/>
      <c r="BS56" s="49"/>
      <c r="BT56" s="49"/>
      <c r="BU56" s="49"/>
      <c r="BV56" s="49"/>
      <c r="BW56" s="49"/>
      <c r="BX56" s="49"/>
      <c r="BY56" s="49"/>
      <c r="BZ56" s="50"/>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1"/>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1"/>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49"/>
      <c r="BN59" s="49"/>
      <c r="BO59" s="49"/>
      <c r="BP59" s="49"/>
      <c r="BQ59" s="49"/>
      <c r="BR59" s="49"/>
      <c r="BS59" s="49"/>
      <c r="BT59" s="49"/>
      <c r="BU59" s="49"/>
      <c r="BV59" s="49"/>
      <c r="BW59" s="49"/>
      <c r="BX59" s="49"/>
      <c r="BY59" s="49"/>
      <c r="BZ59" s="50"/>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51"/>
      <c r="BM60" s="49"/>
      <c r="BN60" s="49"/>
      <c r="BO60" s="49"/>
      <c r="BP60" s="49"/>
      <c r="BQ60" s="49"/>
      <c r="BR60" s="49"/>
      <c r="BS60" s="49"/>
      <c r="BT60" s="49"/>
      <c r="BU60" s="49"/>
      <c r="BV60" s="49"/>
      <c r="BW60" s="49"/>
      <c r="BX60" s="49"/>
      <c r="BY60" s="49"/>
      <c r="BZ60" s="50"/>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51"/>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1"/>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51"/>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51"/>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51"/>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51"/>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51"/>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51"/>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51"/>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51"/>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51"/>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51"/>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51"/>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51"/>
      <c r="BM78" s="49"/>
      <c r="BN78" s="49"/>
      <c r="BO78" s="49"/>
      <c r="BP78" s="49"/>
      <c r="BQ78" s="49"/>
      <c r="BR78" s="49"/>
      <c r="BS78" s="49"/>
      <c r="BT78" s="49"/>
      <c r="BU78" s="49"/>
      <c r="BV78" s="49"/>
      <c r="BW78" s="49"/>
      <c r="BX78" s="49"/>
      <c r="BY78" s="49"/>
      <c r="BZ78" s="50"/>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51"/>
      <c r="BM79" s="49"/>
      <c r="BN79" s="49"/>
      <c r="BO79" s="49"/>
      <c r="BP79" s="49"/>
      <c r="BQ79" s="49"/>
      <c r="BR79" s="49"/>
      <c r="BS79" s="49"/>
      <c r="BT79" s="49"/>
      <c r="BU79" s="49"/>
      <c r="BV79" s="49"/>
      <c r="BW79" s="49"/>
      <c r="BX79" s="49"/>
      <c r="BY79" s="49"/>
      <c r="BZ79" s="50"/>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51"/>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51"/>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8" t="s">
        <v>66</v>
      </c>
      <c r="I3" s="79"/>
      <c r="J3" s="79"/>
      <c r="K3" s="79"/>
      <c r="L3" s="79"/>
      <c r="M3" s="79"/>
      <c r="N3" s="79"/>
      <c r="O3" s="79"/>
      <c r="P3" s="79"/>
      <c r="Q3" s="79"/>
      <c r="R3" s="79"/>
      <c r="S3" s="79"/>
      <c r="T3" s="79"/>
      <c r="U3" s="79"/>
      <c r="V3" s="79"/>
      <c r="W3" s="79"/>
      <c r="X3" s="80"/>
      <c r="Y3" s="84" t="s">
        <v>67</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69</v>
      </c>
      <c r="B4" s="30"/>
      <c r="C4" s="30"/>
      <c r="D4" s="30"/>
      <c r="E4" s="30"/>
      <c r="F4" s="30"/>
      <c r="G4" s="30"/>
      <c r="H4" s="81"/>
      <c r="I4" s="82"/>
      <c r="J4" s="82"/>
      <c r="K4" s="82"/>
      <c r="L4" s="82"/>
      <c r="M4" s="82"/>
      <c r="N4" s="82"/>
      <c r="O4" s="82"/>
      <c r="P4" s="82"/>
      <c r="Q4" s="82"/>
      <c r="R4" s="82"/>
      <c r="S4" s="82"/>
      <c r="T4" s="82"/>
      <c r="U4" s="82"/>
      <c r="V4" s="82"/>
      <c r="W4" s="82"/>
      <c r="X4" s="83"/>
      <c r="Y4" s="77" t="s">
        <v>70</v>
      </c>
      <c r="Z4" s="77"/>
      <c r="AA4" s="77"/>
      <c r="AB4" s="77"/>
      <c r="AC4" s="77"/>
      <c r="AD4" s="77"/>
      <c r="AE4" s="77"/>
      <c r="AF4" s="77"/>
      <c r="AG4" s="77"/>
      <c r="AH4" s="77"/>
      <c r="AI4" s="77"/>
      <c r="AJ4" s="77" t="s">
        <v>71</v>
      </c>
      <c r="AK4" s="77"/>
      <c r="AL4" s="77"/>
      <c r="AM4" s="77"/>
      <c r="AN4" s="77"/>
      <c r="AO4" s="77"/>
      <c r="AP4" s="77"/>
      <c r="AQ4" s="77"/>
      <c r="AR4" s="77"/>
      <c r="AS4" s="77"/>
      <c r="AT4" s="77"/>
      <c r="AU4" s="77" t="s">
        <v>72</v>
      </c>
      <c r="AV4" s="77"/>
      <c r="AW4" s="77"/>
      <c r="AX4" s="77"/>
      <c r="AY4" s="77"/>
      <c r="AZ4" s="77"/>
      <c r="BA4" s="77"/>
      <c r="BB4" s="77"/>
      <c r="BC4" s="77"/>
      <c r="BD4" s="77"/>
      <c r="BE4" s="77"/>
      <c r="BF4" s="77" t="s">
        <v>73</v>
      </c>
      <c r="BG4" s="77"/>
      <c r="BH4" s="77"/>
      <c r="BI4" s="77"/>
      <c r="BJ4" s="77"/>
      <c r="BK4" s="77"/>
      <c r="BL4" s="77"/>
      <c r="BM4" s="77"/>
      <c r="BN4" s="77"/>
      <c r="BO4" s="77"/>
      <c r="BP4" s="77"/>
      <c r="BQ4" s="77" t="s">
        <v>74</v>
      </c>
      <c r="BR4" s="77"/>
      <c r="BS4" s="77"/>
      <c r="BT4" s="77"/>
      <c r="BU4" s="77"/>
      <c r="BV4" s="77"/>
      <c r="BW4" s="77"/>
      <c r="BX4" s="77"/>
      <c r="BY4" s="77"/>
      <c r="BZ4" s="77"/>
      <c r="CA4" s="77"/>
      <c r="CB4" s="77" t="s">
        <v>75</v>
      </c>
      <c r="CC4" s="77"/>
      <c r="CD4" s="77"/>
      <c r="CE4" s="77"/>
      <c r="CF4" s="77"/>
      <c r="CG4" s="77"/>
      <c r="CH4" s="77"/>
      <c r="CI4" s="77"/>
      <c r="CJ4" s="77"/>
      <c r="CK4" s="77"/>
      <c r="CL4" s="77"/>
      <c r="CM4" s="77" t="s">
        <v>76</v>
      </c>
      <c r="CN4" s="77"/>
      <c r="CO4" s="77"/>
      <c r="CP4" s="77"/>
      <c r="CQ4" s="77"/>
      <c r="CR4" s="77"/>
      <c r="CS4" s="77"/>
      <c r="CT4" s="77"/>
      <c r="CU4" s="77"/>
      <c r="CV4" s="77"/>
      <c r="CW4" s="77"/>
      <c r="CX4" s="77" t="s">
        <v>77</v>
      </c>
      <c r="CY4" s="77"/>
      <c r="CZ4" s="77"/>
      <c r="DA4" s="77"/>
      <c r="DB4" s="77"/>
      <c r="DC4" s="77"/>
      <c r="DD4" s="77"/>
      <c r="DE4" s="77"/>
      <c r="DF4" s="77"/>
      <c r="DG4" s="77"/>
      <c r="DH4" s="77"/>
      <c r="DI4" s="77" t="s">
        <v>78</v>
      </c>
      <c r="DJ4" s="77"/>
      <c r="DK4" s="77"/>
      <c r="DL4" s="77"/>
      <c r="DM4" s="77"/>
      <c r="DN4" s="77"/>
      <c r="DO4" s="77"/>
      <c r="DP4" s="77"/>
      <c r="DQ4" s="77"/>
      <c r="DR4" s="77"/>
      <c r="DS4" s="77"/>
      <c r="DT4" s="77" t="s">
        <v>79</v>
      </c>
      <c r="DU4" s="77"/>
      <c r="DV4" s="77"/>
      <c r="DW4" s="77"/>
      <c r="DX4" s="77"/>
      <c r="DY4" s="77"/>
      <c r="DZ4" s="77"/>
      <c r="EA4" s="77"/>
      <c r="EB4" s="77"/>
      <c r="EC4" s="77"/>
      <c r="ED4" s="77"/>
      <c r="EE4" s="77" t="s">
        <v>80</v>
      </c>
      <c r="EF4" s="77"/>
      <c r="EG4" s="77"/>
      <c r="EH4" s="77"/>
      <c r="EI4" s="77"/>
      <c r="EJ4" s="77"/>
      <c r="EK4" s="77"/>
      <c r="EL4" s="77"/>
      <c r="EM4" s="77"/>
      <c r="EN4" s="77"/>
      <c r="EO4" s="77"/>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442020</v>
      </c>
      <c r="D6" s="33">
        <f t="shared" si="3"/>
        <v>47</v>
      </c>
      <c r="E6" s="33">
        <f t="shared" si="3"/>
        <v>17</v>
      </c>
      <c r="F6" s="33">
        <f t="shared" si="3"/>
        <v>1</v>
      </c>
      <c r="G6" s="33">
        <f t="shared" si="3"/>
        <v>0</v>
      </c>
      <c r="H6" s="33" t="str">
        <f t="shared" si="3"/>
        <v>大分県　別府市</v>
      </c>
      <c r="I6" s="33" t="str">
        <f t="shared" si="3"/>
        <v>法非適用</v>
      </c>
      <c r="J6" s="33" t="str">
        <f t="shared" si="3"/>
        <v>下水道事業</v>
      </c>
      <c r="K6" s="33" t="str">
        <f t="shared" si="3"/>
        <v>公共下水道</v>
      </c>
      <c r="L6" s="33" t="str">
        <f t="shared" si="3"/>
        <v>Bc1</v>
      </c>
      <c r="M6" s="33">
        <f t="shared" si="3"/>
        <v>0</v>
      </c>
      <c r="N6" s="34" t="str">
        <f t="shared" si="3"/>
        <v>-</v>
      </c>
      <c r="O6" s="34" t="str">
        <f t="shared" si="3"/>
        <v>該当数値なし</v>
      </c>
      <c r="P6" s="34">
        <f t="shared" si="3"/>
        <v>66.34</v>
      </c>
      <c r="Q6" s="34">
        <f t="shared" si="3"/>
        <v>64.19</v>
      </c>
      <c r="R6" s="34">
        <f t="shared" si="3"/>
        <v>2110</v>
      </c>
      <c r="S6" s="34">
        <f t="shared" si="3"/>
        <v>119741</v>
      </c>
      <c r="T6" s="34">
        <f t="shared" si="3"/>
        <v>125.34</v>
      </c>
      <c r="U6" s="34">
        <f t="shared" si="3"/>
        <v>955.33</v>
      </c>
      <c r="V6" s="34">
        <f t="shared" si="3"/>
        <v>78790</v>
      </c>
      <c r="W6" s="34">
        <f t="shared" si="3"/>
        <v>12.98</v>
      </c>
      <c r="X6" s="34">
        <f t="shared" si="3"/>
        <v>6070.11</v>
      </c>
      <c r="Y6" s="35">
        <f>IF(Y7="",NA(),Y7)</f>
        <v>102.31</v>
      </c>
      <c r="Z6" s="35">
        <f t="shared" ref="Z6:AH6" si="4">IF(Z7="",NA(),Z7)</f>
        <v>101.29</v>
      </c>
      <c r="AA6" s="35">
        <f t="shared" si="4"/>
        <v>97.51</v>
      </c>
      <c r="AB6" s="35">
        <f t="shared" si="4"/>
        <v>98.32</v>
      </c>
      <c r="AC6" s="35">
        <f t="shared" si="4"/>
        <v>94.29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753.91</v>
      </c>
      <c r="BG6" s="35">
        <f t="shared" ref="BG6:BO6" si="7">IF(BG7="",NA(),BG7)</f>
        <v>763.08</v>
      </c>
      <c r="BH6" s="35">
        <f t="shared" si="7"/>
        <v>747.91</v>
      </c>
      <c r="BI6" s="35">
        <f t="shared" si="7"/>
        <v>728.72</v>
      </c>
      <c r="BJ6" s="35">
        <f t="shared" si="7"/>
        <v>713.96</v>
      </c>
      <c r="BK6" s="35">
        <f t="shared" si="7"/>
        <v>708.85</v>
      </c>
      <c r="BL6" s="35">
        <f t="shared" si="7"/>
        <v>660.23</v>
      </c>
      <c r="BM6" s="35">
        <f t="shared" si="7"/>
        <v>658.6</v>
      </c>
      <c r="BN6" s="35">
        <f t="shared" si="7"/>
        <v>664.04</v>
      </c>
      <c r="BO6" s="35">
        <f t="shared" si="7"/>
        <v>625.12</v>
      </c>
      <c r="BP6" s="34" t="str">
        <f>IF(BP7="","",IF(BP7="-","【-】","【"&amp;SUBSTITUTE(TEXT(BP7,"#,##0.00"),"-","△")&amp;"】"))</f>
        <v>【728.30】</v>
      </c>
      <c r="BQ6" s="35">
        <f>IF(BQ7="",NA(),BQ7)</f>
        <v>101.49</v>
      </c>
      <c r="BR6" s="35">
        <f t="shared" ref="BR6:BZ6" si="8">IF(BR7="",NA(),BR7)</f>
        <v>99.84</v>
      </c>
      <c r="BS6" s="35">
        <f t="shared" si="8"/>
        <v>96.21</v>
      </c>
      <c r="BT6" s="35">
        <f t="shared" si="8"/>
        <v>103.67</v>
      </c>
      <c r="BU6" s="35">
        <f t="shared" si="8"/>
        <v>100.43</v>
      </c>
      <c r="BV6" s="35">
        <f t="shared" si="8"/>
        <v>89.47</v>
      </c>
      <c r="BW6" s="35">
        <f t="shared" si="8"/>
        <v>88.7</v>
      </c>
      <c r="BX6" s="35">
        <f t="shared" si="8"/>
        <v>88.44</v>
      </c>
      <c r="BY6" s="35">
        <f t="shared" si="8"/>
        <v>86.2</v>
      </c>
      <c r="BZ6" s="35">
        <f t="shared" si="8"/>
        <v>89.74</v>
      </c>
      <c r="CA6" s="34" t="str">
        <f>IF(CA7="","",IF(CA7="-","【-】","【"&amp;SUBSTITUTE(TEXT(CA7,"#,##0.00"),"-","△")&amp;"】"))</f>
        <v>【100.04】</v>
      </c>
      <c r="CB6" s="35">
        <f>IF(CB7="",NA(),CB7)</f>
        <v>108.39</v>
      </c>
      <c r="CC6" s="35">
        <f t="shared" ref="CC6:CK6" si="9">IF(CC7="",NA(),CC7)</f>
        <v>110</v>
      </c>
      <c r="CD6" s="35">
        <f t="shared" si="9"/>
        <v>116.77</v>
      </c>
      <c r="CE6" s="35">
        <f t="shared" si="9"/>
        <v>109.53</v>
      </c>
      <c r="CF6" s="35">
        <f t="shared" si="9"/>
        <v>113.26</v>
      </c>
      <c r="CG6" s="35">
        <f t="shared" si="9"/>
        <v>143.47999999999999</v>
      </c>
      <c r="CH6" s="35">
        <f t="shared" si="9"/>
        <v>145.05000000000001</v>
      </c>
      <c r="CI6" s="35">
        <f t="shared" si="9"/>
        <v>147.15</v>
      </c>
      <c r="CJ6" s="35">
        <f t="shared" si="9"/>
        <v>146.47999999999999</v>
      </c>
      <c r="CK6" s="35">
        <f t="shared" si="9"/>
        <v>141.24</v>
      </c>
      <c r="CL6" s="34" t="str">
        <f>IF(CL7="","",IF(CL7="-","【-】","【"&amp;SUBSTITUTE(TEXT(CL7,"#,##0.00"),"-","△")&amp;"】"))</f>
        <v>【137.82】</v>
      </c>
      <c r="CM6" s="35">
        <f>IF(CM7="",NA(),CM7)</f>
        <v>65.31</v>
      </c>
      <c r="CN6" s="35">
        <f t="shared" ref="CN6:CV6" si="10">IF(CN7="",NA(),CN7)</f>
        <v>61.71</v>
      </c>
      <c r="CO6" s="35">
        <f t="shared" si="10"/>
        <v>63.01</v>
      </c>
      <c r="CP6" s="35">
        <f t="shared" si="10"/>
        <v>63.36</v>
      </c>
      <c r="CQ6" s="35">
        <f t="shared" si="10"/>
        <v>62.22</v>
      </c>
      <c r="CR6" s="35">
        <f t="shared" si="10"/>
        <v>64.75</v>
      </c>
      <c r="CS6" s="35">
        <f t="shared" si="10"/>
        <v>62.03</v>
      </c>
      <c r="CT6" s="35">
        <f t="shared" si="10"/>
        <v>59.27</v>
      </c>
      <c r="CU6" s="35">
        <f t="shared" si="10"/>
        <v>62.64</v>
      </c>
      <c r="CV6" s="35">
        <f t="shared" si="10"/>
        <v>58.12</v>
      </c>
      <c r="CW6" s="34" t="str">
        <f>IF(CW7="","",IF(CW7="-","【-】","【"&amp;SUBSTITUTE(TEXT(CW7,"#,##0.00"),"-","△")&amp;"】"))</f>
        <v>【60.09】</v>
      </c>
      <c r="CX6" s="35">
        <f>IF(CX7="",NA(),CX7)</f>
        <v>81.709999999999994</v>
      </c>
      <c r="CY6" s="35">
        <f t="shared" ref="CY6:DG6" si="11">IF(CY7="",NA(),CY7)</f>
        <v>82.31</v>
      </c>
      <c r="CZ6" s="35">
        <f t="shared" si="11"/>
        <v>83.11</v>
      </c>
      <c r="DA6" s="35">
        <f t="shared" si="11"/>
        <v>83.74</v>
      </c>
      <c r="DB6" s="35">
        <f t="shared" si="11"/>
        <v>84.86</v>
      </c>
      <c r="DC6" s="35">
        <f t="shared" si="11"/>
        <v>92.84</v>
      </c>
      <c r="DD6" s="35">
        <f t="shared" si="11"/>
        <v>93.53</v>
      </c>
      <c r="DE6" s="35">
        <f t="shared" si="11"/>
        <v>92.82</v>
      </c>
      <c r="DF6" s="35">
        <f t="shared" si="11"/>
        <v>92.98</v>
      </c>
      <c r="DG6" s="35">
        <f t="shared" si="11"/>
        <v>93.07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0.02</v>
      </c>
      <c r="EI6" s="35">
        <f t="shared" si="14"/>
        <v>7.0000000000000007E-2</v>
      </c>
      <c r="EJ6" s="35">
        <f t="shared" si="14"/>
        <v>0.04</v>
      </c>
      <c r="EK6" s="35">
        <f t="shared" si="14"/>
        <v>0.05</v>
      </c>
      <c r="EL6" s="35">
        <f t="shared" si="14"/>
        <v>7.0000000000000007E-2</v>
      </c>
      <c r="EM6" s="35">
        <f t="shared" si="14"/>
        <v>7.0000000000000007E-2</v>
      </c>
      <c r="EN6" s="35">
        <f t="shared" si="14"/>
        <v>0.1</v>
      </c>
      <c r="EO6" s="34" t="str">
        <f>IF(EO7="","",IF(EO7="-","【-】","【"&amp;SUBSTITUTE(TEXT(EO7,"#,##0.00"),"-","△")&amp;"】"))</f>
        <v>【0.27】</v>
      </c>
    </row>
    <row r="7" spans="1:145" s="36" customFormat="1" x14ac:dyDescent="0.15">
      <c r="A7" s="28"/>
      <c r="B7" s="37">
        <v>2016</v>
      </c>
      <c r="C7" s="37">
        <v>442020</v>
      </c>
      <c r="D7" s="37">
        <v>47</v>
      </c>
      <c r="E7" s="37">
        <v>17</v>
      </c>
      <c r="F7" s="37">
        <v>1</v>
      </c>
      <c r="G7" s="37">
        <v>0</v>
      </c>
      <c r="H7" s="37" t="s">
        <v>110</v>
      </c>
      <c r="I7" s="37" t="s">
        <v>111</v>
      </c>
      <c r="J7" s="37" t="s">
        <v>112</v>
      </c>
      <c r="K7" s="37" t="s">
        <v>113</v>
      </c>
      <c r="L7" s="37" t="s">
        <v>114</v>
      </c>
      <c r="M7" s="37"/>
      <c r="N7" s="38" t="s">
        <v>115</v>
      </c>
      <c r="O7" s="38" t="s">
        <v>116</v>
      </c>
      <c r="P7" s="38">
        <v>66.34</v>
      </c>
      <c r="Q7" s="38">
        <v>64.19</v>
      </c>
      <c r="R7" s="38">
        <v>2110</v>
      </c>
      <c r="S7" s="38">
        <v>119741</v>
      </c>
      <c r="T7" s="38">
        <v>125.34</v>
      </c>
      <c r="U7" s="38">
        <v>955.33</v>
      </c>
      <c r="V7" s="38">
        <v>78790</v>
      </c>
      <c r="W7" s="38">
        <v>12.98</v>
      </c>
      <c r="X7" s="38">
        <v>6070.11</v>
      </c>
      <c r="Y7" s="38">
        <v>102.31</v>
      </c>
      <c r="Z7" s="38">
        <v>101.29</v>
      </c>
      <c r="AA7" s="38">
        <v>97.51</v>
      </c>
      <c r="AB7" s="38">
        <v>98.32</v>
      </c>
      <c r="AC7" s="38">
        <v>94.29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753.91</v>
      </c>
      <c r="BG7" s="38">
        <v>763.08</v>
      </c>
      <c r="BH7" s="38">
        <v>747.91</v>
      </c>
      <c r="BI7" s="38">
        <v>728.72</v>
      </c>
      <c r="BJ7" s="38">
        <v>713.96</v>
      </c>
      <c r="BK7" s="38">
        <v>708.85</v>
      </c>
      <c r="BL7" s="38">
        <v>660.23</v>
      </c>
      <c r="BM7" s="38">
        <v>658.6</v>
      </c>
      <c r="BN7" s="38">
        <v>664.04</v>
      </c>
      <c r="BO7" s="38">
        <v>625.12</v>
      </c>
      <c r="BP7" s="38">
        <v>728.3</v>
      </c>
      <c r="BQ7" s="38">
        <v>101.49</v>
      </c>
      <c r="BR7" s="38">
        <v>99.84</v>
      </c>
      <c r="BS7" s="38">
        <v>96.21</v>
      </c>
      <c r="BT7" s="38">
        <v>103.67</v>
      </c>
      <c r="BU7" s="38">
        <v>100.43</v>
      </c>
      <c r="BV7" s="38">
        <v>89.47</v>
      </c>
      <c r="BW7" s="38">
        <v>88.7</v>
      </c>
      <c r="BX7" s="38">
        <v>88.44</v>
      </c>
      <c r="BY7" s="38">
        <v>86.2</v>
      </c>
      <c r="BZ7" s="38">
        <v>89.74</v>
      </c>
      <c r="CA7" s="38">
        <v>100.04</v>
      </c>
      <c r="CB7" s="38">
        <v>108.39</v>
      </c>
      <c r="CC7" s="38">
        <v>110</v>
      </c>
      <c r="CD7" s="38">
        <v>116.77</v>
      </c>
      <c r="CE7" s="38">
        <v>109.53</v>
      </c>
      <c r="CF7" s="38">
        <v>113.26</v>
      </c>
      <c r="CG7" s="38">
        <v>143.47999999999999</v>
      </c>
      <c r="CH7" s="38">
        <v>145.05000000000001</v>
      </c>
      <c r="CI7" s="38">
        <v>147.15</v>
      </c>
      <c r="CJ7" s="38">
        <v>146.47999999999999</v>
      </c>
      <c r="CK7" s="38">
        <v>141.24</v>
      </c>
      <c r="CL7" s="38">
        <v>137.82</v>
      </c>
      <c r="CM7" s="38">
        <v>65.31</v>
      </c>
      <c r="CN7" s="38">
        <v>61.71</v>
      </c>
      <c r="CO7" s="38">
        <v>63.01</v>
      </c>
      <c r="CP7" s="38">
        <v>63.36</v>
      </c>
      <c r="CQ7" s="38">
        <v>62.22</v>
      </c>
      <c r="CR7" s="38">
        <v>64.75</v>
      </c>
      <c r="CS7" s="38">
        <v>62.03</v>
      </c>
      <c r="CT7" s="38">
        <v>59.27</v>
      </c>
      <c r="CU7" s="38">
        <v>62.64</v>
      </c>
      <c r="CV7" s="38">
        <v>58.12</v>
      </c>
      <c r="CW7" s="38">
        <v>60.09</v>
      </c>
      <c r="CX7" s="38">
        <v>81.709999999999994</v>
      </c>
      <c r="CY7" s="38">
        <v>82.31</v>
      </c>
      <c r="CZ7" s="38">
        <v>83.11</v>
      </c>
      <c r="DA7" s="38">
        <v>83.74</v>
      </c>
      <c r="DB7" s="38">
        <v>84.86</v>
      </c>
      <c r="DC7" s="38">
        <v>92.84</v>
      </c>
      <c r="DD7" s="38">
        <v>93.53</v>
      </c>
      <c r="DE7" s="38">
        <v>92.82</v>
      </c>
      <c r="DF7" s="38">
        <v>92.98</v>
      </c>
      <c r="DG7" s="38">
        <v>93.07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0.02</v>
      </c>
      <c r="EI7" s="38">
        <v>7.0000000000000007E-2</v>
      </c>
      <c r="EJ7" s="38">
        <v>0.04</v>
      </c>
      <c r="EK7" s="38">
        <v>0.05</v>
      </c>
      <c r="EL7" s="38">
        <v>7.0000000000000007E-2</v>
      </c>
      <c r="EM7" s="38">
        <v>7.0000000000000007E-2</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2018-02-01T00:46:34Z</cp:lastPrinted>
  <dcterms:created xsi:type="dcterms:W3CDTF">2017-12-25T02:13:23Z</dcterms:created>
  <dcterms:modified xsi:type="dcterms:W3CDTF">2018-03-13T04:26:35Z</dcterms:modified>
  <cp:category/>
</cp:coreProperties>
</file>