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<sst xmlns="http://schemas.openxmlformats.org/spreadsheetml/2006/main" count="237" uniqueCount="124">
  <si>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</si>
  <si>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</si>
  <si>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</si>
  <si>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</si>
  <si>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</si>
  <si>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</si>
  <si>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</si>
  <si>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</si>
  <si>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</si>
  <si>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</si>
  <si>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</si>
  <si>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</si>
  <si>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</si>
  <si>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</si>
  <si>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</si>
  <si>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</si>
  <si>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</si>
  <si>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</si>
  <si>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</si>
  <si>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</si>
  <si>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</si>
  <si>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</si>
  <si>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</si>
  <si>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</si>
  <si>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</si>
  <si>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</si>
  <si>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</si>
  <si>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</si>
  <si>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</si>
  <si>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</si>
  <si>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</si>
  <si>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</si>
  <si>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</si>
  <si>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</si>
  <si>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</si>
  <si>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</si>
  <si>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</si>
  <si>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</si>
  <si>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</si>
  <si>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</si>
  <si>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</si>
  <si>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</si>
  <si>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</si>
  <si>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</si>
  <si>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</si>
  <si>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</si>
  <si>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</si>
  <si>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</si>
  <si>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</si>
  <si>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</si>
  <si>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</si>
  <si>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</si>
  <si>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</si>
  <si>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</si>
  <si>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</si>
  <si>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</si>
  <si>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</si>
  <si>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</si>
  <si>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</si>
  <si>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</si>
  <si>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</si>
  <si>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</si>
  <si>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</si>
  <si>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</si>
  <si>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</si>
  <si>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</si>
  <si>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</si>
  <si>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</si>
  <si>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</si>
  <si>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</si>
  <si>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</si>
  <si>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</si>
  <si>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</si>
  <si>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</si>
  <si>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</si>
  <si>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</si>
  <si>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</si>
  <si>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</si>
  <si>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</si>
  <si>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</si>
  <si>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</si>
  <si>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</si>
  <si>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</si>
  <si>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</si>
  <si>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</si>
  <si>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</si>
  <si>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</si>
  <si>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</si>
  <si>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</si>
  <si>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</si>
  <si>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</si>
  <si>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</si>
  <si>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</si>
  <si>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</si>
  <si>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</si>
  <si>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</si>
  <si>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</si>
  <si>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</si>
  <si>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</si>
  <si>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</si>
  <si>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</si>
  <si>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</si>
  <si>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</si>
  <si>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</si>
  <si>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</si>
  <si>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</si>
  <si>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</si>
  <si>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</si>
  <si>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九重町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</si>
  <si>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</si>
  <si>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</si>
  <si>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</si>
  <si>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</si>
  <si>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</si>
  <si>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</si>
  <si>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</si>
  <si>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</si>
  <si>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</si>
  <si>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</si>
  <si>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</si>
  <si>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当町は、既設管の修繕に追われている状況であり、管路の更新費用を捻出できていないのが実状である。H28では、老朽管の更新を行うことで更新率が上昇している。材質不明管や敷設年度不明管がかなりの数あるため、今後は、不明管の調査を行うところから進めていかなければならない。</t>
    <rPh sb="54" eb="56">
      <t>ロウキュウ</t>
    </rPh>
    <rPh sb="56" eb="57">
      <t>カン</t>
    </rPh>
    <rPh sb="58" eb="60">
      <t>コウシン</t>
    </rPh>
    <rPh sb="61" eb="62">
      <t>オコナ</t>
    </rPh>
    <rPh sb="66" eb="68">
      <t>コウシン</t>
    </rPh>
    <rPh sb="68" eb="69">
      <t>リツ</t>
    </rPh>
    <rPh sb="70" eb="72">
      <t>ジョウショウ</t>
    </rPh>
    <rPh sb="101" eb="103">
      <t>コンゴ</t>
    </rPh>
    <phoneticPr fontId="4"/>
  </si>
  <si>
    <t>当町での課題は、漏水による有収率の低下と施設利用率の改善である。九重町統合簡易水道については、水質は良好であるため塩素滅菌のみの処理となっている。水処理自体はローコストで行えるため、多少の漏水は影響が少なかった。H29に急速ろ過機の設置を行ったことから、給水原価があがることとなるだろう。給水原価と供給単価のバランスを勘案し、今後の経営指標を明確に見出さなければならない。</t>
    <rPh sb="110" eb="112">
      <t>キュウソク</t>
    </rPh>
    <rPh sb="113" eb="114">
      <t>カ</t>
    </rPh>
    <rPh sb="114" eb="115">
      <t>キ</t>
    </rPh>
    <rPh sb="116" eb="118">
      <t>セッチ</t>
    </rPh>
    <rPh sb="119" eb="120">
      <t>オコナ</t>
    </rPh>
    <rPh sb="127" eb="129">
      <t>キュウスイ</t>
    </rPh>
    <rPh sb="129" eb="131">
      <t>ゲンカ</t>
    </rPh>
    <rPh sb="144" eb="146">
      <t>キュウスイ</t>
    </rPh>
    <rPh sb="146" eb="148">
      <t>ゲンカ</t>
    </rPh>
    <rPh sb="149" eb="151">
      <t>キョウキュウ</t>
    </rPh>
    <rPh sb="151" eb="153">
      <t>タンカ</t>
    </rPh>
    <rPh sb="159" eb="161">
      <t>カンアン</t>
    </rPh>
    <rPh sb="163" eb="165">
      <t>コンゴ</t>
    </rPh>
    <rPh sb="166" eb="168">
      <t>ケイエイ</t>
    </rPh>
    <rPh sb="168" eb="170">
      <t>シヒョウ</t>
    </rPh>
    <rPh sb="171" eb="173">
      <t>メイカク</t>
    </rPh>
    <rPh sb="174" eb="176">
      <t>ミイダ</t>
    </rPh>
    <phoneticPr fontId="4"/>
  </si>
  <si>
    <t>①類似団体に比べて数値は高いものの、比率は100％は上回っておらず厳しい状態となっている。5年間の推移をみても横ばい状態であり、経営改善を行う必要がある。　　　　　　　　　　　　　　　　　　　　　　　　　　　　④類似団体に比べて低比率であり、年々減少傾向にあったが、H28は災害復旧事業が発生したため増加したと考えられる。　　　　　　　　　　　　　　　　　　　　　　　　　　　⑤料金回収率は類似団体に比べて80％前後と高水準である。高水準ではあるものの、100％を下回っており、繰出し金によって収入不足を補っているのが実状である。給水現価をこれ以上落として率を向上させるのは困難なため、供給単価を上げることで上昇がみこめるのではないか。　　　　　　　　　　　　　　　　　　　　　　　　⑥給水原価については横ばいの状態であり、原因としては、浄水方法が塩素滅菌による消毒のみだというところである。当町の水源は湧水であるため水質異常がおきにくい。H29に浄水設備の変更が発生したため、次回からは原価の上昇が懸念される。　　　　　　　　　　　　　　　　　　　　　　　　　　　　　　　　　　　　　　　　⑦高い水準で推移しており、年々上昇傾向にあったが、大規模な漏水の発見が原因で減少したのではないかと考える。今後も、漏水修繕及び給水規模の見直しを行い、施設への負荷を軽減していきたい。　　　　　　　　　　　　    　　 　　　　⑧莫大な漏水があるため、有収率は年々低下しており、また類似団体に比べて低い率となっている。現在も地区別に漏水調査を行い、修繕を行っているが、有収率の向上へは結びついていない。今後も漏水調査及び修繕を行っていくことで有収率の増加を目指したい。</t>
    <rPh sb="137" eb="139">
      <t>サイガイ</t>
    </rPh>
    <rPh sb="139" eb="141">
      <t>フッキュウ</t>
    </rPh>
    <rPh sb="141" eb="143">
      <t>ジギョウ</t>
    </rPh>
    <rPh sb="144" eb="146">
      <t>ハッセイ</t>
    </rPh>
    <rPh sb="150" eb="152">
      <t>ゾウカ</t>
    </rPh>
    <rPh sb="155" eb="156">
      <t>カンガ</t>
    </rPh>
    <rPh sb="432" eb="434">
      <t>ハッセイ</t>
    </rPh>
    <rPh sb="439" eb="441">
      <t>ジカイ</t>
    </rPh>
    <rPh sb="521" eb="524">
      <t>ダイキボ</t>
    </rPh>
    <rPh sb="525" eb="527">
      <t>ロウスイ</t>
    </rPh>
    <rPh sb="528" eb="530">
      <t>ハッケン</t>
    </rPh>
    <rPh sb="531" eb="533">
      <t>ゲンイン</t>
    </rPh>
    <rPh sb="534" eb="536">
      <t>ゲンショウ</t>
    </rPh>
    <rPh sb="545" eb="546">
      <t>カンガ</t>
    </rPh>
    <rPh sb="549" eb="551">
      <t>コンゴ</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</si>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</sst>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0.16</c:v>
                </c:pt>
              </c:numCache>
            </c:numRef>
          </c:val>
        </c:ser>
        <c:dLbls>
          <c:showLegendKey val="0"/>
          <c:showVal val="0"/>
          <c:showCatName val="0"/>
          <c:showSerName val="0"/>
          <c:showPercent val="0"/>
          <c:showBubbleSize val="0"/>
        </c:dLbls>
        <c:gapWidth val="150"/>
        <c:axId val="84608128"/>
        <c:axId val="846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4608128"/>
        <c:axId val="84610048"/>
      </c:lineChart>
      <c:dateAx>
        <c:axId val="84608128"/>
        <c:scaling>
          <c:orientation val="minMax"/>
        </c:scaling>
        <c:delete val="1"/>
        <c:axPos val="b"/>
        <c:numFmt formatCode="ge" sourceLinked="1"/>
        <c:majorTickMark val="none"/>
        <c:minorTickMark val="none"/>
        <c:tickLblPos val="none"/>
        <c:crossAx val="84610048"/>
        <c:crosses val="autoZero"/>
        <c:auto val="1"/>
        <c:lblOffset val="100"/>
        <c:baseTimeUnit val="years"/>
      </c:dateAx>
      <c:valAx>
        <c:axId val="846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111.64</c:v>
                </c:pt>
                <c:pt idx="1">
                  <c:v>128.38999999999999</c:v>
                </c:pt>
                <c:pt idx="2">
                  <c:v>128.72</c:v>
                </c:pt>
                <c:pt idx="3">
                  <c:v>138.24</c:v>
                </c:pt>
                <c:pt idx="4">
                  <c:v>73.790000000000006</c:v>
                </c:pt>
              </c:numCache>
            </c:numRef>
          </c:val>
        </c:ser>
        <c:dLbls>
          <c:showLegendKey val="0"/>
          <c:showVal val="0"/>
          <c:showCatName val="0"/>
          <c:showSerName val="0"/>
          <c:showPercent val="0"/>
          <c:showBubbleSize val="0"/>
        </c:dLbls>
        <c:gapWidth val="150"/>
        <c:axId val="88430080"/>
        <c:axId val="884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88430080"/>
        <c:axId val="88432000"/>
      </c:lineChart>
      <c:dateAx>
        <c:axId val="88430080"/>
        <c:scaling>
          <c:orientation val="minMax"/>
        </c:scaling>
        <c:delete val="1"/>
        <c:axPos val="b"/>
        <c:numFmt formatCode="ge" sourceLinked="1"/>
        <c:majorTickMark val="none"/>
        <c:minorTickMark val="none"/>
        <c:tickLblPos val="none"/>
        <c:crossAx val="88432000"/>
        <c:crosses val="autoZero"/>
        <c:auto val="1"/>
        <c:lblOffset val="100"/>
        <c:baseTimeUnit val="years"/>
      </c:dateAx>
      <c:valAx>
        <c:axId val="884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49</c:v>
                </c:pt>
                <c:pt idx="1">
                  <c:v>41.7</c:v>
                </c:pt>
                <c:pt idx="2">
                  <c:v>40.85</c:v>
                </c:pt>
                <c:pt idx="3">
                  <c:v>37.86</c:v>
                </c:pt>
                <c:pt idx="4">
                  <c:v>34.909999999999997</c:v>
                </c:pt>
              </c:numCache>
            </c:numRef>
          </c:val>
        </c:ser>
        <c:dLbls>
          <c:showLegendKey val="0"/>
          <c:showVal val="0"/>
          <c:showCatName val="0"/>
          <c:showSerName val="0"/>
          <c:showPercent val="0"/>
          <c:showBubbleSize val="0"/>
        </c:dLbls>
        <c:gapWidth val="150"/>
        <c:axId val="88487040"/>
        <c:axId val="88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88487040"/>
        <c:axId val="88488960"/>
      </c:lineChart>
      <c:dateAx>
        <c:axId val="88487040"/>
        <c:scaling>
          <c:orientation val="minMax"/>
        </c:scaling>
        <c:delete val="1"/>
        <c:axPos val="b"/>
        <c:numFmt formatCode="ge" sourceLinked="1"/>
        <c:majorTickMark val="none"/>
        <c:minorTickMark val="none"/>
        <c:tickLblPos val="none"/>
        <c:crossAx val="88488960"/>
        <c:crosses val="autoZero"/>
        <c:auto val="1"/>
        <c:lblOffset val="100"/>
        <c:baseTimeUnit val="years"/>
      </c:dateAx>
      <c:valAx>
        <c:axId val="884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95.2</c:v>
                </c:pt>
                <c:pt idx="1">
                  <c:v>95.74</c:v>
                </c:pt>
                <c:pt idx="2">
                  <c:v>93.28</c:v>
                </c:pt>
                <c:pt idx="3">
                  <c:v>94.06</c:v>
                </c:pt>
                <c:pt idx="4">
                  <c:v>99.34</c:v>
                </c:pt>
              </c:numCache>
            </c:numRef>
          </c:val>
        </c:ser>
        <c:dLbls>
          <c:showLegendKey val="0"/>
          <c:showVal val="0"/>
          <c:showCatName val="0"/>
          <c:showSerName val="0"/>
          <c:showPercent val="0"/>
          <c:showBubbleSize val="0"/>
        </c:dLbls>
        <c:gapWidth val="150"/>
        <c:axId val="84652800"/>
        <c:axId val="846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4652800"/>
        <c:axId val="84654720"/>
      </c:lineChart>
      <c:dateAx>
        <c:axId val="84652800"/>
        <c:scaling>
          <c:orientation val="minMax"/>
        </c:scaling>
        <c:delete val="1"/>
        <c:axPos val="b"/>
        <c:numFmt formatCode="ge" sourceLinked="1"/>
        <c:majorTickMark val="none"/>
        <c:minorTickMark val="none"/>
        <c:tickLblPos val="none"/>
        <c:crossAx val="84654720"/>
        <c:crosses val="autoZero"/>
        <c:auto val="1"/>
        <c:lblOffset val="100"/>
        <c:baseTimeUnit val="years"/>
      </c:dateAx>
      <c:valAx>
        <c:axId val="846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995328"/>
        <c:axId val="869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95328"/>
        <c:axId val="86997248"/>
      </c:lineChart>
      <c:dateAx>
        <c:axId val="86995328"/>
        <c:scaling>
          <c:orientation val="minMax"/>
        </c:scaling>
        <c:delete val="1"/>
        <c:axPos val="b"/>
        <c:numFmt formatCode="ge" sourceLinked="1"/>
        <c:majorTickMark val="none"/>
        <c:minorTickMark val="none"/>
        <c:tickLblPos val="none"/>
        <c:crossAx val="86997248"/>
        <c:crosses val="autoZero"/>
        <c:auto val="1"/>
        <c:lblOffset val="100"/>
        <c:baseTimeUnit val="years"/>
      </c:dateAx>
      <c:valAx>
        <c:axId val="869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47328"/>
        <c:axId val="885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47328"/>
        <c:axId val="88549248"/>
      </c:lineChart>
      <c:dateAx>
        <c:axId val="88547328"/>
        <c:scaling>
          <c:orientation val="minMax"/>
        </c:scaling>
        <c:delete val="1"/>
        <c:axPos val="b"/>
        <c:numFmt formatCode="ge" sourceLinked="1"/>
        <c:majorTickMark val="none"/>
        <c:minorTickMark val="none"/>
        <c:tickLblPos val="none"/>
        <c:crossAx val="88549248"/>
        <c:crosses val="autoZero"/>
        <c:auto val="1"/>
        <c:lblOffset val="100"/>
        <c:baseTimeUnit val="years"/>
      </c:dateAx>
      <c:valAx>
        <c:axId val="885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81632"/>
        <c:axId val="8858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81632"/>
        <c:axId val="88583552"/>
      </c:lineChart>
      <c:dateAx>
        <c:axId val="88581632"/>
        <c:scaling>
          <c:orientation val="minMax"/>
        </c:scaling>
        <c:delete val="1"/>
        <c:axPos val="b"/>
        <c:numFmt formatCode="ge" sourceLinked="1"/>
        <c:majorTickMark val="none"/>
        <c:minorTickMark val="none"/>
        <c:tickLblPos val="none"/>
        <c:crossAx val="88583552"/>
        <c:crosses val="autoZero"/>
        <c:auto val="1"/>
        <c:lblOffset val="100"/>
        <c:baseTimeUnit val="years"/>
      </c:dateAx>
      <c:valAx>
        <c:axId val="8858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22592"/>
        <c:axId val="886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22592"/>
        <c:axId val="88624512"/>
      </c:lineChart>
      <c:dateAx>
        <c:axId val="88622592"/>
        <c:scaling>
          <c:orientation val="minMax"/>
        </c:scaling>
        <c:delete val="1"/>
        <c:axPos val="b"/>
        <c:numFmt formatCode="ge" sourceLinked="1"/>
        <c:majorTickMark val="none"/>
        <c:minorTickMark val="none"/>
        <c:tickLblPos val="none"/>
        <c:crossAx val="88624512"/>
        <c:crosses val="autoZero"/>
        <c:auto val="1"/>
        <c:lblOffset val="100"/>
        <c:baseTimeUnit val="years"/>
      </c:dateAx>
      <c:valAx>
        <c:axId val="886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624.65</c:v>
                </c:pt>
                <c:pt idx="1">
                  <c:v>580.77</c:v>
                </c:pt>
                <c:pt idx="2">
                  <c:v>543.57000000000005</c:v>
                </c:pt>
                <c:pt idx="3">
                  <c:v>489.59</c:v>
                </c:pt>
                <c:pt idx="4">
                  <c:v>561.02</c:v>
                </c:pt>
              </c:numCache>
            </c:numRef>
          </c:val>
        </c:ser>
        <c:dLbls>
          <c:showLegendKey val="0"/>
          <c:showVal val="0"/>
          <c:showCatName val="0"/>
          <c:showSerName val="0"/>
          <c:showPercent val="0"/>
          <c:showBubbleSize val="0"/>
        </c:dLbls>
        <c:gapWidth val="150"/>
        <c:axId val="88654976"/>
        <c:axId val="886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88654976"/>
        <c:axId val="88656896"/>
      </c:lineChart>
      <c:dateAx>
        <c:axId val="88654976"/>
        <c:scaling>
          <c:orientation val="minMax"/>
        </c:scaling>
        <c:delete val="1"/>
        <c:axPos val="b"/>
        <c:numFmt formatCode="ge" sourceLinked="1"/>
        <c:majorTickMark val="none"/>
        <c:minorTickMark val="none"/>
        <c:tickLblPos val="none"/>
        <c:crossAx val="88656896"/>
        <c:crosses val="autoZero"/>
        <c:auto val="1"/>
        <c:lblOffset val="100"/>
        <c:baseTimeUnit val="years"/>
      </c:dateAx>
      <c:valAx>
        <c:axId val="886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88.1</c:v>
                </c:pt>
                <c:pt idx="1">
                  <c:v>89.08</c:v>
                </c:pt>
                <c:pt idx="2">
                  <c:v>88.07</c:v>
                </c:pt>
                <c:pt idx="3">
                  <c:v>89.79</c:v>
                </c:pt>
                <c:pt idx="4">
                  <c:v>97.23</c:v>
                </c:pt>
              </c:numCache>
            </c:numRef>
          </c:val>
        </c:ser>
        <c:dLbls>
          <c:showLegendKey val="0"/>
          <c:showVal val="0"/>
          <c:showCatName val="0"/>
          <c:showSerName val="0"/>
          <c:showPercent val="0"/>
          <c:showBubbleSize val="0"/>
        </c:dLbls>
        <c:gapWidth val="150"/>
        <c:axId val="88359680"/>
        <c:axId val="883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88359680"/>
        <c:axId val="88361600"/>
      </c:lineChart>
      <c:dateAx>
        <c:axId val="88359680"/>
        <c:scaling>
          <c:orientation val="minMax"/>
        </c:scaling>
        <c:delete val="1"/>
        <c:axPos val="b"/>
        <c:numFmt formatCode="ge" sourceLinked="1"/>
        <c:majorTickMark val="none"/>
        <c:minorTickMark val="none"/>
        <c:tickLblPos val="none"/>
        <c:crossAx val="88361600"/>
        <c:crosses val="autoZero"/>
        <c:auto val="1"/>
        <c:lblOffset val="100"/>
        <c:baseTimeUnit val="years"/>
      </c:dateAx>
      <c:valAx>
        <c:axId val="883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247.86</c:v>
                </c:pt>
                <c:pt idx="1">
                  <c:v>244.01</c:v>
                </c:pt>
                <c:pt idx="2">
                  <c:v>245.1</c:v>
                </c:pt>
                <c:pt idx="3">
                  <c:v>245.28</c:v>
                </c:pt>
                <c:pt idx="4">
                  <c:v>228.27</c:v>
                </c:pt>
              </c:numCache>
            </c:numRef>
          </c:val>
        </c:ser>
        <c:dLbls>
          <c:showLegendKey val="0"/>
          <c:showVal val="0"/>
          <c:showCatName val="0"/>
          <c:showSerName val="0"/>
          <c:showPercent val="0"/>
          <c:showBubbleSize val="0"/>
        </c:dLbls>
        <c:gapWidth val="150"/>
        <c:axId val="88397696"/>
        <c:axId val="883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88397696"/>
        <c:axId val="88399872"/>
      </c:lineChart>
      <c:dateAx>
        <c:axId val="88397696"/>
        <c:scaling>
          <c:orientation val="minMax"/>
        </c:scaling>
        <c:delete val="1"/>
        <c:axPos val="b"/>
        <c:numFmt formatCode="ge" sourceLinked="1"/>
        <c:majorTickMark val="none"/>
        <c:minorTickMark val="none"/>
        <c:tickLblPos val="none"/>
        <c:crossAx val="88399872"/>
        <c:crosses val="autoZero"/>
        <c:auto val="1"/>
        <c:lblOffset val="100"/>
        <c:baseTimeUnit val="years"/>
      </c:dateAx>
      <c:valAx>
        <c:axId val="883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大分県　九重町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9907</v>
      </c>
      <c r="AM8" s="67"/>
      <c r="AN8" s="67"/>
      <c r="AO8" s="67"/>
      <c r="AP8" s="67"/>
      <c r="AQ8" s="67"/>
      <c r="AR8" s="67"/>
      <c r="AS8" s="67"/>
      <c r="AT8" s="66">
        <f>データ!$S$6</f>
        <v>271.37</v>
      </c>
      <c r="AU8" s="66"/>
      <c r="AV8" s="66"/>
      <c r="AW8" s="66"/>
      <c r="AX8" s="66"/>
      <c r="AY8" s="66"/>
      <c r="AZ8" s="66"/>
      <c r="BA8" s="66"/>
      <c r="BB8" s="66">
        <f>データ!$T$6</f>
        <v>36.51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47.59</v>
      </c>
      <c r="Q10" s="66"/>
      <c r="R10" s="66"/>
      <c r="S10" s="66"/>
      <c r="T10" s="66"/>
      <c r="U10" s="66"/>
      <c r="V10" s="66"/>
      <c r="W10" s="67">
        <f>データ!$Q$6</f>
        <v>3750</v>
      </c>
      <c r="X10" s="67"/>
      <c r="Y10" s="67"/>
      <c r="Z10" s="67"/>
      <c r="AA10" s="67"/>
      <c r="AB10" s="67"/>
      <c r="AC10" s="67"/>
      <c r="AD10" s="2"/>
      <c r="AE10" s="2"/>
      <c r="AF10" s="2"/>
      <c r="AG10" s="2"/>
      <c r="AH10" s="2"/>
      <c r="AI10" s="2"/>
      <c r="AJ10" s="2"/>
      <c r="AK10" s="2"/>
      <c r="AL10" s="67">
        <f>データ!$U$6</f>
        <v>4666</v>
      </c>
      <c r="AM10" s="67"/>
      <c r="AN10" s="67"/>
      <c r="AO10" s="67"/>
      <c r="AP10" s="67"/>
      <c r="AQ10" s="67"/>
      <c r="AR10" s="67"/>
      <c r="AS10" s="67"/>
      <c r="AT10" s="66">
        <f>データ!$V$6</f>
        <v>8.1999999999999993</v>
      </c>
      <c r="AU10" s="66"/>
      <c r="AV10" s="66"/>
      <c r="AW10" s="66"/>
      <c r="AX10" s="66"/>
      <c r="AY10" s="66"/>
      <c r="AZ10" s="66"/>
      <c r="BA10" s="66"/>
      <c r="BB10" s="66">
        <f>データ!$W$6</f>
        <v>569.02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444618</v>
      </c>
      <c r="D6" s="34">
        <f t="shared" si="3"/>
        <v>47</v>
      </c>
      <c r="E6" s="34">
        <f t="shared" si="3"/>
        <v>1</v>
      </c>
      <c r="F6" s="34">
        <f t="shared" si="3"/>
        <v>0</v>
      </c>
      <c r="G6" s="34">
        <f t="shared" si="3"/>
        <v>0</v>
      </c>
      <c r="H6" s="34" t="str">
        <f t="shared" si="3"/>
        <v>大分県　九重町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47.59</v>
      </c>
      <c r="Q6" s="35">
        <f t="shared" si="3"/>
        <v>3750</v>
      </c>
      <c r="R6" s="35">
        <f t="shared" si="3"/>
        <v>9907</v>
      </c>
      <c r="S6" s="35">
        <f t="shared" si="3"/>
        <v>271.37</v>
      </c>
      <c r="T6" s="35">
        <f t="shared" si="3"/>
        <v>36.51</v>
      </c>
      <c r="U6" s="35">
        <f t="shared" si="3"/>
        <v>4666</v>
      </c>
      <c r="V6" s="35">
        <f t="shared" si="3"/>
        <v>8.1999999999999993</v>
      </c>
      <c r="W6" s="35">
        <f t="shared" si="3"/>
        <v>569.02</v>
      </c>
      <c r="X6" s="36">
        <f>IF(X7="",NA(),X7)</f>
        <v>95.2</v>
      </c>
      <c r="Y6" s="36">
        <f t="shared" ref="Y6:AG6" si="4">IF(Y7="",NA(),Y7)</f>
        <v>95.74</v>
      </c>
      <c r="Z6" s="36">
        <f t="shared" si="4"/>
        <v>93.28</v>
      </c>
      <c r="AA6" s="36">
        <f t="shared" si="4"/>
        <v>94.06</v>
      </c>
      <c r="AB6" s="36">
        <f t="shared" si="4"/>
        <v>99.34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624.65</v>
      </c>
      <c r="BF6" s="36">
        <f t="shared" ref="BF6:BN6" si="7">IF(BF7="",NA(),BF7)</f>
        <v>580.77</v>
      </c>
      <c r="BG6" s="36">
        <f t="shared" si="7"/>
        <v>543.57000000000005</v>
      </c>
      <c r="BH6" s="36">
        <f t="shared" si="7"/>
        <v>489.59</v>
      </c>
      <c r="BI6" s="36">
        <f t="shared" si="7"/>
        <v>561.02</v>
      </c>
      <c r="BJ6" s="36">
        <f t="shared" si="7"/>
        <v>1108.26</v>
      </c>
      <c r="BK6" s="36">
        <f t="shared" si="7"/>
        <v>1113.76</v>
      </c>
      <c r="BL6" s="36">
        <f t="shared" si="7"/>
        <v>1125.69</v>
      </c>
      <c r="BM6" s="36">
        <f t="shared" si="7"/>
        <v>1134.67</v>
      </c>
      <c r="BN6" s="36">
        <f t="shared" si="7"/>
        <v>1144.79</v>
      </c>
      <c r="BO6" s="35" t="str">
        <f>IF(BO7="","",IF(BO7="-","【-】","【"&amp;SUBSTITUTE(TEXT(BO7,"#,##0.00"),"-","△")&amp;"】"))</f>
        <v>【1,280.76】</v>
      </c>
      <c r="BP6" s="36">
        <f>IF(BP7="",NA(),BP7)</f>
        <v>88.1</v>
      </c>
      <c r="BQ6" s="36">
        <f t="shared" ref="BQ6:BY6" si="8">IF(BQ7="",NA(),BQ7)</f>
        <v>89.08</v>
      </c>
      <c r="BR6" s="36">
        <f t="shared" si="8"/>
        <v>88.07</v>
      </c>
      <c r="BS6" s="36">
        <f t="shared" si="8"/>
        <v>89.79</v>
      </c>
      <c r="BT6" s="36">
        <f t="shared" si="8"/>
        <v>97.23</v>
      </c>
      <c r="BU6" s="36">
        <f t="shared" si="8"/>
        <v>19.77</v>
      </c>
      <c r="BV6" s="36">
        <f t="shared" si="8"/>
        <v>34.25</v>
      </c>
      <c r="BW6" s="36">
        <f t="shared" si="8"/>
        <v>46.48</v>
      </c>
      <c r="BX6" s="36">
        <f t="shared" si="8"/>
        <v>40.6</v>
      </c>
      <c r="BY6" s="36">
        <f t="shared" si="8"/>
        <v>56.04</v>
      </c>
      <c r="BZ6" s="35" t="str">
        <f>IF(BZ7="","",IF(BZ7="-","【-】","【"&amp;SUBSTITUTE(TEXT(BZ7,"#,##0.00"),"-","△")&amp;"】"))</f>
        <v>【53.06】</v>
      </c>
      <c r="CA6" s="36">
        <f>IF(CA7="",NA(),CA7)</f>
        <v>247.86</v>
      </c>
      <c r="CB6" s="36">
        <f t="shared" ref="CB6:CJ6" si="9">IF(CB7="",NA(),CB7)</f>
        <v>244.01</v>
      </c>
      <c r="CC6" s="36">
        <f t="shared" si="9"/>
        <v>245.1</v>
      </c>
      <c r="CD6" s="36">
        <f t="shared" si="9"/>
        <v>245.28</v>
      </c>
      <c r="CE6" s="36">
        <f t="shared" si="9"/>
        <v>228.27</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111.64</v>
      </c>
      <c r="CM6" s="36">
        <f t="shared" ref="CM6:CU6" si="10">IF(CM7="",NA(),CM7)</f>
        <v>128.38999999999999</v>
      </c>
      <c r="CN6" s="36">
        <f t="shared" si="10"/>
        <v>128.72</v>
      </c>
      <c r="CO6" s="36">
        <f t="shared" si="10"/>
        <v>138.24</v>
      </c>
      <c r="CP6" s="36">
        <f t="shared" si="10"/>
        <v>73.790000000000006</v>
      </c>
      <c r="CQ6" s="36">
        <f t="shared" si="10"/>
        <v>57.17</v>
      </c>
      <c r="CR6" s="36">
        <f t="shared" si="10"/>
        <v>57.55</v>
      </c>
      <c r="CS6" s="36">
        <f t="shared" si="10"/>
        <v>57.43</v>
      </c>
      <c r="CT6" s="36">
        <f t="shared" si="10"/>
        <v>57.29</v>
      </c>
      <c r="CU6" s="36">
        <f t="shared" si="10"/>
        <v>55.9</v>
      </c>
      <c r="CV6" s="35" t="str">
        <f>IF(CV7="","",IF(CV7="-","【-】","【"&amp;SUBSTITUTE(TEXT(CV7,"#,##0.00"),"-","△")&amp;"】"))</f>
        <v>【56.28】</v>
      </c>
      <c r="CW6" s="36">
        <f>IF(CW7="",NA(),CW7)</f>
        <v>49</v>
      </c>
      <c r="CX6" s="36">
        <f t="shared" ref="CX6:DF6" si="11">IF(CX7="",NA(),CX7)</f>
        <v>41.7</v>
      </c>
      <c r="CY6" s="36">
        <f t="shared" si="11"/>
        <v>40.85</v>
      </c>
      <c r="CZ6" s="36">
        <f t="shared" si="11"/>
        <v>37.86</v>
      </c>
      <c r="DA6" s="36">
        <f t="shared" si="11"/>
        <v>34.909999999999997</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0.16</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444618</v>
      </c>
      <c r="D7" s="38">
        <v>47</v>
      </c>
      <c r="E7" s="38">
        <v>1</v>
      </c>
      <c r="F7" s="38">
        <v>0</v>
      </c>
      <c r="G7" s="38">
        <v>0</v>
      </c>
      <c r="H7" s="38" t="s">
        <v>108</v>
      </c>
      <c r="I7" s="38" t="s">
        <v>109</v>
      </c>
      <c r="J7" s="38" t="s">
        <v>110</v>
      </c>
      <c r="K7" s="38" t="s">
        <v>111</v>
      </c>
      <c r="L7" s="38" t="s">
        <v>112</v>
      </c>
      <c r="M7" s="38"/>
      <c r="N7" s="39" t="s">
        <v>113</v>
      </c>
      <c r="O7" s="39" t="s">
        <v>114</v>
      </c>
      <c r="P7" s="39">
        <v>47.59</v>
      </c>
      <c r="Q7" s="39">
        <v>3750</v>
      </c>
      <c r="R7" s="39">
        <v>9907</v>
      </c>
      <c r="S7" s="39">
        <v>271.37</v>
      </c>
      <c r="T7" s="39">
        <v>36.51</v>
      </c>
      <c r="U7" s="39">
        <v>4666</v>
      </c>
      <c r="V7" s="39">
        <v>8.1999999999999993</v>
      </c>
      <c r="W7" s="39">
        <v>569.02</v>
      </c>
      <c r="X7" s="39">
        <v>95.2</v>
      </c>
      <c r="Y7" s="39">
        <v>95.74</v>
      </c>
      <c r="Z7" s="39">
        <v>93.28</v>
      </c>
      <c r="AA7" s="39">
        <v>94.06</v>
      </c>
      <c r="AB7" s="39">
        <v>99.34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624.65</v>
      </c>
      <c r="BF7" s="39">
        <v>580.77</v>
      </c>
      <c r="BG7" s="39">
        <v>543.57000000000005</v>
      </c>
      <c r="BH7" s="39">
        <v>489.59</v>
      </c>
      <c r="BI7" s="39">
        <v>561.02</v>
      </c>
      <c r="BJ7" s="39">
        <v>1108.26</v>
      </c>
      <c r="BK7" s="39">
        <v>1113.76</v>
      </c>
      <c r="BL7" s="39">
        <v>1125.69</v>
      </c>
      <c r="BM7" s="39">
        <v>1134.67</v>
      </c>
      <c r="BN7" s="39">
        <v>1144.79</v>
      </c>
      <c r="BO7" s="39">
        <v>1280.76</v>
      </c>
      <c r="BP7" s="39">
        <v>88.1</v>
      </c>
      <c r="BQ7" s="39">
        <v>89.08</v>
      </c>
      <c r="BR7" s="39">
        <v>88.07</v>
      </c>
      <c r="BS7" s="39">
        <v>89.79</v>
      </c>
      <c r="BT7" s="39">
        <v>97.23</v>
      </c>
      <c r="BU7" s="39">
        <v>19.77</v>
      </c>
      <c r="BV7" s="39">
        <v>34.25</v>
      </c>
      <c r="BW7" s="39">
        <v>46.48</v>
      </c>
      <c r="BX7" s="39">
        <v>40.6</v>
      </c>
      <c r="BY7" s="39">
        <v>56.04</v>
      </c>
      <c r="BZ7" s="39">
        <v>53.06</v>
      </c>
      <c r="CA7" s="39">
        <v>247.86</v>
      </c>
      <c r="CB7" s="39">
        <v>244.01</v>
      </c>
      <c r="CC7" s="39">
        <v>245.1</v>
      </c>
      <c r="CD7" s="39">
        <v>245.28</v>
      </c>
      <c r="CE7" s="39">
        <v>228.27</v>
      </c>
      <c r="CF7" s="39">
        <v>878.73</v>
      </c>
      <c r="CG7" s="39">
        <v>501.18</v>
      </c>
      <c r="CH7" s="39">
        <v>376.61</v>
      </c>
      <c r="CI7" s="39">
        <v>440.03</v>
      </c>
      <c r="CJ7" s="39">
        <v>304.35000000000002</v>
      </c>
      <c r="CK7" s="39">
        <v>314.83</v>
      </c>
      <c r="CL7" s="39">
        <v>111.64</v>
      </c>
      <c r="CM7" s="39">
        <v>128.38999999999999</v>
      </c>
      <c r="CN7" s="39">
        <v>128.72</v>
      </c>
      <c r="CO7" s="39">
        <v>138.24</v>
      </c>
      <c r="CP7" s="39">
        <v>73.790000000000006</v>
      </c>
      <c r="CQ7" s="39">
        <v>57.17</v>
      </c>
      <c r="CR7" s="39">
        <v>57.55</v>
      </c>
      <c r="CS7" s="39">
        <v>57.43</v>
      </c>
      <c r="CT7" s="39">
        <v>57.29</v>
      </c>
      <c r="CU7" s="39">
        <v>55.9</v>
      </c>
      <c r="CV7" s="39">
        <v>56.28</v>
      </c>
      <c r="CW7" s="39">
        <v>49</v>
      </c>
      <c r="CX7" s="39">
        <v>41.7</v>
      </c>
      <c r="CY7" s="39">
        <v>40.85</v>
      </c>
      <c r="CZ7" s="39">
        <v>37.86</v>
      </c>
      <c r="DA7" s="39">
        <v>34.909999999999997</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0.16</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2017-12-25T01:48:17Z</dcterms:created>
  <dcterms:modified xsi:type="dcterms:W3CDTF">2018-03-13T07:11:54Z</dcterms:modified>
  <cp:category/>
</cp:coreProperties>
</file>