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6.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980" yWindow="855" windowWidth="18315" windowHeight="11595"/>
  </bookViews>
  <sheets>
    <sheet name="ご利用にあたって（必ずお読みください）" sheetId="17" r:id="rId1"/>
    <sheet name="データ入力表" sheetId="7" r:id="rId2"/>
    <sheet name="①結果" sheetId="11" r:id="rId3"/>
    <sheet name="②グラフ" sheetId="16" r:id="rId4"/>
    <sheet name="転置逆行列係数" sheetId="23" r:id="rId5"/>
    <sheet name="計算" sheetId="3" r:id="rId6"/>
    <sheet name="逆行列係数" sheetId="5" r:id="rId7"/>
    <sheet name="各種係数" sheetId="26" r:id="rId8"/>
    <sheet name="投入係数" sheetId="27" r:id="rId9"/>
    <sheet name="H23取引基本表（生産者）(36)" sheetId="10" r:id="rId10"/>
  </sheets>
  <externalReferences>
    <externalReference r:id="rId11"/>
  </externalReferences>
  <definedNames>
    <definedName name="_xlnm.Print_Area" localSheetId="2">①結果!$A$1:$L$64</definedName>
    <definedName name="_xlnm.Print_Area" localSheetId="3">②グラフ!$A$1:$M$70</definedName>
    <definedName name="_xlnm.Print_Area" localSheetId="1">データ入力表!$A$1:$I$48</definedName>
    <definedName name="_xlnm.Print_Titles" localSheetId="9">'H23取引基本表（生産者）(36)'!$A:$B</definedName>
    <definedName name="_xlnm.Print_Titles" localSheetId="6">逆行列係数!$A:$B</definedName>
    <definedName name="_xlnm.Print_Titles" localSheetId="4">転置逆行列係数!$A:$B</definedName>
    <definedName name="_xlnm.Print_Titles" localSheetId="8">投入係数!$A:$B</definedName>
  </definedNames>
  <calcPr calcId="145621"/>
</workbook>
</file>

<file path=xl/calcChain.xml><?xml version="1.0" encoding="utf-8"?>
<calcChain xmlns="http://schemas.openxmlformats.org/spreadsheetml/2006/main">
  <c r="I15" i="7" l="1"/>
  <c r="AD6" i="3" l="1"/>
  <c r="V41" i="3" l="1"/>
  <c r="V40" i="3"/>
  <c r="V39" i="3"/>
  <c r="V38" i="3"/>
  <c r="V37" i="3"/>
  <c r="V36" i="3"/>
  <c r="V35" i="3"/>
  <c r="V34" i="3"/>
  <c r="V33" i="3"/>
  <c r="V32" i="3"/>
  <c r="V31" i="3"/>
  <c r="V30" i="3"/>
  <c r="V29" i="3"/>
  <c r="V28" i="3"/>
  <c r="V27" i="3"/>
  <c r="V26" i="3"/>
  <c r="V25" i="3"/>
  <c r="V24" i="3"/>
  <c r="V23" i="3"/>
  <c r="V22" i="3"/>
  <c r="V21" i="3"/>
  <c r="V20" i="3"/>
  <c r="V19" i="3"/>
  <c r="V18" i="3"/>
  <c r="V17" i="3"/>
  <c r="V16" i="3"/>
  <c r="V15" i="3"/>
  <c r="V14" i="3"/>
  <c r="V13" i="3"/>
  <c r="V12" i="3"/>
  <c r="V11" i="3"/>
  <c r="V10" i="3"/>
  <c r="V9" i="3"/>
  <c r="V8" i="3"/>
  <c r="V7" i="3"/>
  <c r="V6" i="3"/>
  <c r="P41" i="3"/>
  <c r="P40" i="3"/>
  <c r="P39" i="3"/>
  <c r="P38" i="3"/>
  <c r="P37" i="3"/>
  <c r="P36" i="3"/>
  <c r="P35" i="3"/>
  <c r="P34" i="3"/>
  <c r="P33" i="3"/>
  <c r="P32" i="3"/>
  <c r="P31" i="3"/>
  <c r="P30" i="3"/>
  <c r="P29" i="3"/>
  <c r="P28" i="3"/>
  <c r="P27" i="3"/>
  <c r="P26" i="3"/>
  <c r="P25" i="3"/>
  <c r="P24" i="3"/>
  <c r="P23" i="3"/>
  <c r="P22" i="3"/>
  <c r="P21" i="3"/>
  <c r="P20" i="3"/>
  <c r="P19" i="3"/>
  <c r="P18" i="3"/>
  <c r="P17" i="3"/>
  <c r="P16" i="3"/>
  <c r="P15" i="3"/>
  <c r="P14" i="3"/>
  <c r="P13" i="3"/>
  <c r="P12" i="3"/>
  <c r="P11" i="3"/>
  <c r="P10" i="3"/>
  <c r="P9" i="3"/>
  <c r="P8" i="3"/>
  <c r="P7" i="3"/>
  <c r="P6"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J6"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F4" i="26" a="1"/>
  <c r="F4" i="26" s="1"/>
  <c r="F5" i="26"/>
  <c r="F6" i="26"/>
  <c r="F7" i="26"/>
  <c r="F9" i="26"/>
  <c r="F10" i="26"/>
  <c r="F11" i="26"/>
  <c r="F13" i="26"/>
  <c r="F14" i="26"/>
  <c r="F15" i="26"/>
  <c r="F17" i="26"/>
  <c r="F18" i="26"/>
  <c r="F19" i="26"/>
  <c r="F21" i="26"/>
  <c r="F22" i="26"/>
  <c r="F23" i="26"/>
  <c r="F25" i="26"/>
  <c r="F26" i="26"/>
  <c r="F27" i="26"/>
  <c r="F29" i="26"/>
  <c r="F30" i="26"/>
  <c r="F31" i="26"/>
  <c r="F33" i="26"/>
  <c r="F34" i="26"/>
  <c r="F35" i="26"/>
  <c r="F37" i="26"/>
  <c r="F38" i="26"/>
  <c r="F39" i="26"/>
  <c r="E4" i="26" a="1"/>
  <c r="E4" i="26" s="1"/>
  <c r="E5" i="26"/>
  <c r="E6" i="26"/>
  <c r="E7" i="26"/>
  <c r="E9" i="26"/>
  <c r="E10" i="26"/>
  <c r="E11" i="26"/>
  <c r="E13" i="26"/>
  <c r="E14" i="26"/>
  <c r="E15" i="26"/>
  <c r="E17" i="26"/>
  <c r="E18" i="26"/>
  <c r="E19" i="26"/>
  <c r="E21" i="26"/>
  <c r="E22" i="26"/>
  <c r="E23" i="26"/>
  <c r="E25" i="26"/>
  <c r="E26" i="26"/>
  <c r="E27" i="26"/>
  <c r="E29" i="26"/>
  <c r="E30" i="26"/>
  <c r="E31" i="26"/>
  <c r="E33" i="26"/>
  <c r="E34" i="26"/>
  <c r="E35" i="26"/>
  <c r="E37" i="26"/>
  <c r="E38" i="26"/>
  <c r="E39" i="26"/>
  <c r="D4" i="26" a="1"/>
  <c r="D6" i="26" s="1"/>
  <c r="D4" i="26"/>
  <c r="D5" i="26"/>
  <c r="D7" i="26"/>
  <c r="D8" i="26"/>
  <c r="D9" i="26"/>
  <c r="D11" i="26"/>
  <c r="D12" i="26"/>
  <c r="D13" i="26"/>
  <c r="D15" i="26"/>
  <c r="D16" i="26"/>
  <c r="D17" i="26"/>
  <c r="D19" i="26"/>
  <c r="D20" i="26"/>
  <c r="D21" i="26"/>
  <c r="D23" i="26"/>
  <c r="D24" i="26"/>
  <c r="D25" i="26"/>
  <c r="D27" i="26"/>
  <c r="D28" i="26"/>
  <c r="D29" i="26"/>
  <c r="D31" i="26"/>
  <c r="D32" i="26"/>
  <c r="D33" i="26"/>
  <c r="D35" i="26"/>
  <c r="D36" i="26"/>
  <c r="D37" i="26"/>
  <c r="D39" i="26"/>
  <c r="C4" i="26" a="1"/>
  <c r="C6" i="26" s="1"/>
  <c r="C4" i="26"/>
  <c r="C5" i="26"/>
  <c r="C7" i="26"/>
  <c r="C8" i="26"/>
  <c r="C9" i="26"/>
  <c r="C11" i="26"/>
  <c r="C12" i="26"/>
  <c r="C13" i="26"/>
  <c r="C15" i="26"/>
  <c r="C16" i="26"/>
  <c r="C17" i="26"/>
  <c r="C19" i="26"/>
  <c r="C20" i="26"/>
  <c r="C21" i="26"/>
  <c r="C23" i="26"/>
  <c r="C24" i="26"/>
  <c r="C25" i="26"/>
  <c r="C27" i="26"/>
  <c r="C28" i="26"/>
  <c r="C29" i="26"/>
  <c r="C31" i="26"/>
  <c r="C32" i="26"/>
  <c r="C33" i="26"/>
  <c r="C35" i="26"/>
  <c r="C36" i="26"/>
  <c r="C37" i="26"/>
  <c r="C39" i="26"/>
  <c r="B39" i="26"/>
  <c r="A39" i="26"/>
  <c r="B38" i="26"/>
  <c r="A38" i="26"/>
  <c r="B37" i="26"/>
  <c r="A37" i="26"/>
  <c r="B36" i="26"/>
  <c r="A36" i="26"/>
  <c r="B35" i="26"/>
  <c r="A35" i="26"/>
  <c r="B34" i="26"/>
  <c r="A34" i="26"/>
  <c r="B33" i="26"/>
  <c r="A33" i="26"/>
  <c r="B32" i="26"/>
  <c r="A32" i="26"/>
  <c r="B31" i="26"/>
  <c r="A31" i="26"/>
  <c r="B30" i="26"/>
  <c r="A30" i="26"/>
  <c r="B29" i="26"/>
  <c r="A29" i="26"/>
  <c r="B28" i="26"/>
  <c r="A28" i="26"/>
  <c r="B27" i="26"/>
  <c r="A27" i="26"/>
  <c r="B26" i="26"/>
  <c r="A26" i="26"/>
  <c r="B25" i="26"/>
  <c r="A25" i="26"/>
  <c r="B24" i="26"/>
  <c r="A24" i="26"/>
  <c r="B23" i="26"/>
  <c r="A23" i="26"/>
  <c r="B22" i="26"/>
  <c r="A22" i="26"/>
  <c r="B21" i="26"/>
  <c r="A21" i="26"/>
  <c r="B20" i="26"/>
  <c r="A20" i="26"/>
  <c r="B19" i="26"/>
  <c r="A19" i="26"/>
  <c r="B18" i="26"/>
  <c r="A18" i="26"/>
  <c r="B17" i="26"/>
  <c r="A17" i="26"/>
  <c r="B16" i="26"/>
  <c r="A16" i="26"/>
  <c r="B15" i="26"/>
  <c r="A15" i="26"/>
  <c r="B14" i="26"/>
  <c r="A14" i="26"/>
  <c r="B13" i="26"/>
  <c r="A13" i="26"/>
  <c r="B12" i="26"/>
  <c r="A12" i="26"/>
  <c r="B11" i="26"/>
  <c r="A11" i="26"/>
  <c r="B10" i="26"/>
  <c r="A10" i="26"/>
  <c r="B9" i="26"/>
  <c r="A9" i="26"/>
  <c r="B8" i="26"/>
  <c r="A8" i="26"/>
  <c r="B7" i="26"/>
  <c r="A7" i="26"/>
  <c r="B6" i="26"/>
  <c r="A6" i="26"/>
  <c r="B5" i="26"/>
  <c r="A5" i="26"/>
  <c r="B4" i="26"/>
  <c r="A4" i="26"/>
  <c r="AD42" i="3"/>
  <c r="AD41" i="3"/>
  <c r="AD40" i="3"/>
  <c r="AD39" i="3"/>
  <c r="AD38" i="3"/>
  <c r="AD37" i="3"/>
  <c r="AD36" i="3"/>
  <c r="AD35" i="3"/>
  <c r="AD34" i="3"/>
  <c r="AD33" i="3"/>
  <c r="AD32" i="3"/>
  <c r="AD31" i="3"/>
  <c r="AD30" i="3"/>
  <c r="AD29" i="3"/>
  <c r="AD28" i="3"/>
  <c r="AD27" i="3"/>
  <c r="AD26" i="3"/>
  <c r="AD25" i="3"/>
  <c r="AD24" i="3"/>
  <c r="AD23" i="3"/>
  <c r="AD22" i="3"/>
  <c r="AD21" i="3"/>
  <c r="AD20" i="3"/>
  <c r="AD19" i="3"/>
  <c r="AD18" i="3"/>
  <c r="AD17" i="3"/>
  <c r="AD16" i="3"/>
  <c r="AD15" i="3"/>
  <c r="AD14" i="3"/>
  <c r="AD13" i="3"/>
  <c r="AD12" i="3"/>
  <c r="AD11" i="3"/>
  <c r="AD10" i="3"/>
  <c r="AD9" i="3"/>
  <c r="AD8" i="3"/>
  <c r="AD7" i="3"/>
  <c r="F36" i="26" l="1"/>
  <c r="F32" i="26"/>
  <c r="F28" i="26"/>
  <c r="F24" i="26"/>
  <c r="F20" i="26"/>
  <c r="F16" i="26"/>
  <c r="F12" i="26"/>
  <c r="F8" i="26"/>
  <c r="E36" i="26"/>
  <c r="E32" i="26"/>
  <c r="E28" i="26"/>
  <c r="E24" i="26"/>
  <c r="E20" i="26"/>
  <c r="E16" i="26"/>
  <c r="E12" i="26"/>
  <c r="E8" i="26"/>
  <c r="D38" i="26"/>
  <c r="D34" i="26"/>
  <c r="D30" i="26"/>
  <c r="D26" i="26"/>
  <c r="D22" i="26"/>
  <c r="D18" i="26"/>
  <c r="D14" i="26"/>
  <c r="D10" i="26"/>
  <c r="C38" i="26"/>
  <c r="C34" i="26"/>
  <c r="C30" i="26"/>
  <c r="C26" i="26"/>
  <c r="C22" i="26"/>
  <c r="C18" i="26"/>
  <c r="C14" i="26"/>
  <c r="C10" i="26"/>
  <c r="I46" i="7" l="1"/>
  <c r="E50" i="11" s="1"/>
  <c r="I45" i="7"/>
  <c r="E49" i="11" s="1"/>
  <c r="I44" i="7"/>
  <c r="E48" i="11" s="1"/>
  <c r="I43" i="7"/>
  <c r="E47" i="11" s="1"/>
  <c r="I42" i="7"/>
  <c r="E46" i="11" s="1"/>
  <c r="I41" i="7"/>
  <c r="E45" i="11" s="1"/>
  <c r="I40" i="7"/>
  <c r="E44" i="11" s="1"/>
  <c r="I39" i="7"/>
  <c r="E43" i="11" s="1"/>
  <c r="I38" i="7"/>
  <c r="E42" i="11" s="1"/>
  <c r="I37" i="7"/>
  <c r="E41" i="11" s="1"/>
  <c r="I36" i="7"/>
  <c r="E40" i="11" s="1"/>
  <c r="I35" i="7"/>
  <c r="E39" i="11" s="1"/>
  <c r="I34" i="7"/>
  <c r="E38" i="11" s="1"/>
  <c r="I33" i="7"/>
  <c r="E37" i="11" s="1"/>
  <c r="I32" i="7"/>
  <c r="E36" i="11" s="1"/>
  <c r="I31" i="7"/>
  <c r="E35" i="11" s="1"/>
  <c r="I30" i="7"/>
  <c r="E34" i="11" s="1"/>
  <c r="I29" i="7"/>
  <c r="E33" i="11" s="1"/>
  <c r="I28" i="7"/>
  <c r="E32" i="11" s="1"/>
  <c r="I27" i="7"/>
  <c r="E31" i="11" s="1"/>
  <c r="I26" i="7"/>
  <c r="E30" i="11" s="1"/>
  <c r="I25" i="7"/>
  <c r="E29" i="11" s="1"/>
  <c r="I24" i="7"/>
  <c r="E28" i="11" s="1"/>
  <c r="I23" i="7"/>
  <c r="E27" i="11" s="1"/>
  <c r="I22" i="7"/>
  <c r="E26" i="11" s="1"/>
  <c r="I21" i="7"/>
  <c r="E25" i="11" s="1"/>
  <c r="I20" i="7"/>
  <c r="E24" i="11" s="1"/>
  <c r="I19" i="7"/>
  <c r="E23" i="11" s="1"/>
  <c r="I18" i="7"/>
  <c r="E22" i="11" s="1"/>
  <c r="I17" i="7"/>
  <c r="E21" i="11" s="1"/>
  <c r="I16" i="7"/>
  <c r="E20" i="11" s="1"/>
  <c r="E19" i="11"/>
  <c r="I14" i="7"/>
  <c r="E18" i="11" s="1"/>
  <c r="I13" i="7"/>
  <c r="E17" i="11" s="1"/>
  <c r="I12" i="7"/>
  <c r="E16" i="11" s="1"/>
  <c r="I11" i="7"/>
  <c r="U41" i="3"/>
  <c r="W41" i="3" s="1"/>
  <c r="U40" i="3"/>
  <c r="W40" i="3" s="1"/>
  <c r="U39" i="3"/>
  <c r="W39" i="3" s="1"/>
  <c r="U38" i="3"/>
  <c r="W38" i="3" s="1"/>
  <c r="U37" i="3"/>
  <c r="W37" i="3" s="1"/>
  <c r="U36" i="3"/>
  <c r="W36" i="3" s="1"/>
  <c r="U35" i="3"/>
  <c r="W35" i="3" s="1"/>
  <c r="U34" i="3"/>
  <c r="W34" i="3" s="1"/>
  <c r="U33" i="3"/>
  <c r="W33" i="3" s="1"/>
  <c r="U32" i="3"/>
  <c r="W32" i="3" s="1"/>
  <c r="U31" i="3"/>
  <c r="W31" i="3" s="1"/>
  <c r="U30" i="3"/>
  <c r="W30" i="3" s="1"/>
  <c r="U29" i="3"/>
  <c r="W29" i="3" s="1"/>
  <c r="U28" i="3"/>
  <c r="W28" i="3" s="1"/>
  <c r="U27" i="3"/>
  <c r="W27" i="3" s="1"/>
  <c r="U26" i="3"/>
  <c r="W26" i="3" s="1"/>
  <c r="U25" i="3"/>
  <c r="W25" i="3" s="1"/>
  <c r="U24" i="3"/>
  <c r="W24" i="3" s="1"/>
  <c r="U23" i="3"/>
  <c r="W23" i="3" s="1"/>
  <c r="U22" i="3"/>
  <c r="W22" i="3" s="1"/>
  <c r="U21" i="3"/>
  <c r="W21" i="3" s="1"/>
  <c r="U20" i="3"/>
  <c r="W20" i="3" s="1"/>
  <c r="U19" i="3"/>
  <c r="W19" i="3" s="1"/>
  <c r="U18" i="3"/>
  <c r="W18" i="3" s="1"/>
  <c r="U17" i="3"/>
  <c r="W17" i="3" s="1"/>
  <c r="U16" i="3"/>
  <c r="W16" i="3" s="1"/>
  <c r="U15" i="3"/>
  <c r="W15" i="3" s="1"/>
  <c r="U14" i="3"/>
  <c r="W14" i="3" s="1"/>
  <c r="U13" i="3"/>
  <c r="W13" i="3" s="1"/>
  <c r="U12" i="3"/>
  <c r="W12" i="3" s="1"/>
  <c r="U11" i="3"/>
  <c r="W11" i="3" s="1"/>
  <c r="U10" i="3"/>
  <c r="W10" i="3" s="1"/>
  <c r="U9" i="3"/>
  <c r="W9" i="3" s="1"/>
  <c r="U8" i="3"/>
  <c r="W8" i="3" s="1"/>
  <c r="U7" i="3"/>
  <c r="W7" i="3" s="1"/>
  <c r="U6" i="3"/>
  <c r="W6" i="3" s="1"/>
  <c r="O41" i="3"/>
  <c r="Q41" i="3" s="1"/>
  <c r="O40" i="3"/>
  <c r="Q40" i="3" s="1"/>
  <c r="O39" i="3"/>
  <c r="Q39" i="3" s="1"/>
  <c r="O38" i="3"/>
  <c r="Q38" i="3" s="1"/>
  <c r="O37" i="3"/>
  <c r="Q37" i="3" s="1"/>
  <c r="O36" i="3"/>
  <c r="Q36" i="3" s="1"/>
  <c r="O35" i="3"/>
  <c r="Q35" i="3" s="1"/>
  <c r="O34" i="3"/>
  <c r="Q34" i="3" s="1"/>
  <c r="O33" i="3"/>
  <c r="Q33" i="3" s="1"/>
  <c r="O32" i="3"/>
  <c r="Q32" i="3" s="1"/>
  <c r="O31" i="3"/>
  <c r="Q31" i="3" s="1"/>
  <c r="O30" i="3"/>
  <c r="Q30" i="3" s="1"/>
  <c r="O29" i="3"/>
  <c r="Q29" i="3" s="1"/>
  <c r="O28" i="3"/>
  <c r="Q28" i="3" s="1"/>
  <c r="O27" i="3"/>
  <c r="Q27" i="3" s="1"/>
  <c r="O26" i="3"/>
  <c r="Q26" i="3" s="1"/>
  <c r="O25" i="3"/>
  <c r="Q25" i="3" s="1"/>
  <c r="O24" i="3"/>
  <c r="Q24" i="3" s="1"/>
  <c r="O23" i="3"/>
  <c r="Q23" i="3" s="1"/>
  <c r="O22" i="3"/>
  <c r="Q22" i="3" s="1"/>
  <c r="O21" i="3"/>
  <c r="Q21" i="3" s="1"/>
  <c r="O20" i="3"/>
  <c r="Q20" i="3" s="1"/>
  <c r="O19" i="3"/>
  <c r="Q19" i="3" s="1"/>
  <c r="O18" i="3"/>
  <c r="Q18" i="3" s="1"/>
  <c r="O17" i="3"/>
  <c r="Q17" i="3" s="1"/>
  <c r="O16" i="3"/>
  <c r="Q16" i="3" s="1"/>
  <c r="O15" i="3"/>
  <c r="Q15" i="3" s="1"/>
  <c r="O14" i="3"/>
  <c r="Q14" i="3" s="1"/>
  <c r="O13" i="3"/>
  <c r="Q13" i="3" s="1"/>
  <c r="O12" i="3"/>
  <c r="Q12" i="3" s="1"/>
  <c r="O11" i="3"/>
  <c r="Q11" i="3" s="1"/>
  <c r="O10" i="3"/>
  <c r="Q10" i="3" s="1"/>
  <c r="O9" i="3"/>
  <c r="Q9" i="3" s="1"/>
  <c r="O8" i="3"/>
  <c r="Q8" i="3" s="1"/>
  <c r="O7" i="3"/>
  <c r="Q7" i="3" s="1"/>
  <c r="O6" i="3"/>
  <c r="Q6" i="3" s="1"/>
  <c r="I41" i="3"/>
  <c r="K41" i="3" s="1"/>
  <c r="I40" i="3"/>
  <c r="K40" i="3" s="1"/>
  <c r="I39" i="3"/>
  <c r="K39" i="3" s="1"/>
  <c r="I38" i="3"/>
  <c r="K38" i="3" s="1"/>
  <c r="I37" i="3"/>
  <c r="K37" i="3" s="1"/>
  <c r="I36" i="3"/>
  <c r="K36" i="3" s="1"/>
  <c r="I35" i="3"/>
  <c r="K35" i="3" s="1"/>
  <c r="I34" i="3"/>
  <c r="K34" i="3" s="1"/>
  <c r="I33" i="3"/>
  <c r="K33" i="3" s="1"/>
  <c r="I32" i="3"/>
  <c r="K32" i="3" s="1"/>
  <c r="I31" i="3"/>
  <c r="K31" i="3" s="1"/>
  <c r="I30" i="3"/>
  <c r="K30" i="3" s="1"/>
  <c r="I29" i="3"/>
  <c r="K29" i="3" s="1"/>
  <c r="I28" i="3"/>
  <c r="K28" i="3" s="1"/>
  <c r="I27" i="3"/>
  <c r="K27" i="3" s="1"/>
  <c r="I26" i="3"/>
  <c r="K26" i="3" s="1"/>
  <c r="I25" i="3"/>
  <c r="K25" i="3" s="1"/>
  <c r="I24" i="3"/>
  <c r="K24" i="3" s="1"/>
  <c r="I23" i="3"/>
  <c r="K23" i="3" s="1"/>
  <c r="I22" i="3"/>
  <c r="K22" i="3" s="1"/>
  <c r="I21" i="3"/>
  <c r="K21" i="3" s="1"/>
  <c r="I20" i="3"/>
  <c r="K20" i="3" s="1"/>
  <c r="I19" i="3"/>
  <c r="K19" i="3" s="1"/>
  <c r="I18" i="3"/>
  <c r="K18" i="3" s="1"/>
  <c r="I17" i="3"/>
  <c r="K17" i="3" s="1"/>
  <c r="I16" i="3"/>
  <c r="K16" i="3" s="1"/>
  <c r="I15" i="3"/>
  <c r="K15" i="3" s="1"/>
  <c r="I14" i="3"/>
  <c r="K14" i="3" s="1"/>
  <c r="I13" i="3"/>
  <c r="K13" i="3" s="1"/>
  <c r="I12" i="3"/>
  <c r="K12" i="3" s="1"/>
  <c r="I11" i="3"/>
  <c r="K11" i="3" s="1"/>
  <c r="I10" i="3"/>
  <c r="K10" i="3" s="1"/>
  <c r="I9" i="3"/>
  <c r="K9" i="3" s="1"/>
  <c r="I8" i="3"/>
  <c r="K8" i="3" s="1"/>
  <c r="I7" i="3"/>
  <c r="K7" i="3" s="1"/>
  <c r="I6" i="3"/>
  <c r="K6" i="3" s="1"/>
  <c r="H47" i="7"/>
  <c r="G47" i="7"/>
  <c r="F47" i="7"/>
  <c r="E15" i="11" l="1"/>
  <c r="I47" i="7"/>
  <c r="E51" i="11" s="1"/>
  <c r="X6" i="3" a="1"/>
  <c r="L6" i="3" a="1"/>
  <c r="L10" i="3" s="1"/>
  <c r="R6" i="3" a="1"/>
  <c r="I42" i="3"/>
  <c r="U42" i="3"/>
  <c r="C5" i="11"/>
  <c r="L17" i="3" l="1"/>
  <c r="L26" i="3"/>
  <c r="L9" i="3"/>
  <c r="L20" i="3"/>
  <c r="L18" i="3"/>
  <c r="L40" i="3"/>
  <c r="L7" i="3"/>
  <c r="L16" i="3"/>
  <c r="L35" i="3"/>
  <c r="L11" i="3"/>
  <c r="L39" i="3"/>
  <c r="L30" i="3"/>
  <c r="L21" i="3"/>
  <c r="L32" i="3"/>
  <c r="L27" i="3"/>
  <c r="L14" i="3"/>
  <c r="L22" i="3"/>
  <c r="L8" i="3"/>
  <c r="X8" i="3"/>
  <c r="X7" i="3"/>
  <c r="X13" i="3"/>
  <c r="X18" i="3"/>
  <c r="I27" i="11" s="1"/>
  <c r="X23" i="3"/>
  <c r="X29" i="3"/>
  <c r="X34" i="3"/>
  <c r="X39" i="3"/>
  <c r="X9" i="3"/>
  <c r="X14" i="3"/>
  <c r="X19" i="3"/>
  <c r="X25" i="3"/>
  <c r="X30" i="3"/>
  <c r="X35" i="3"/>
  <c r="X41" i="3"/>
  <c r="I50" i="11" s="1"/>
  <c r="X10" i="3"/>
  <c r="X15" i="3"/>
  <c r="X21" i="3"/>
  <c r="I30" i="11" s="1"/>
  <c r="X26" i="3"/>
  <c r="X31" i="3"/>
  <c r="I40" i="11" s="1"/>
  <c r="X37" i="3"/>
  <c r="X6" i="3"/>
  <c r="X11" i="3"/>
  <c r="X17" i="3"/>
  <c r="X22" i="3"/>
  <c r="I31" i="11" s="1"/>
  <c r="X27" i="3"/>
  <c r="X33" i="3"/>
  <c r="X38" i="3"/>
  <c r="I47" i="11" s="1"/>
  <c r="X36" i="3"/>
  <c r="X20" i="3"/>
  <c r="X32" i="3"/>
  <c r="X16" i="3"/>
  <c r="X28" i="3"/>
  <c r="X12" i="3"/>
  <c r="X40" i="3"/>
  <c r="X24" i="3"/>
  <c r="I33" i="11" s="1"/>
  <c r="R8" i="3"/>
  <c r="R10" i="3"/>
  <c r="R15" i="3"/>
  <c r="R21" i="3"/>
  <c r="R26" i="3"/>
  <c r="R31" i="3"/>
  <c r="R37" i="3"/>
  <c r="R11" i="3"/>
  <c r="R17" i="3"/>
  <c r="R22" i="3"/>
  <c r="R33" i="3"/>
  <c r="R13" i="3"/>
  <c r="R29" i="3"/>
  <c r="R39" i="3"/>
  <c r="R9" i="3"/>
  <c r="R14" i="3"/>
  <c r="R19" i="3"/>
  <c r="R25" i="3"/>
  <c r="R30" i="3"/>
  <c r="R35" i="3"/>
  <c r="R41" i="3"/>
  <c r="R6" i="3"/>
  <c r="R27" i="3"/>
  <c r="R38" i="3"/>
  <c r="R7" i="3"/>
  <c r="R18" i="3"/>
  <c r="R23" i="3"/>
  <c r="R34" i="3"/>
  <c r="R40" i="3"/>
  <c r="R24" i="3"/>
  <c r="R16" i="3"/>
  <c r="R36" i="3"/>
  <c r="R20" i="3"/>
  <c r="R32" i="3"/>
  <c r="R28" i="3"/>
  <c r="R12" i="3"/>
  <c r="L12" i="3"/>
  <c r="L36" i="3"/>
  <c r="L29" i="3"/>
  <c r="L6" i="3"/>
  <c r="L25" i="3"/>
  <c r="L34" i="3"/>
  <c r="L38" i="3"/>
  <c r="L37" i="3"/>
  <c r="L15" i="3"/>
  <c r="L28" i="3"/>
  <c r="L24" i="3"/>
  <c r="L13" i="3"/>
  <c r="L41" i="3"/>
  <c r="L19" i="3"/>
  <c r="L23" i="3"/>
  <c r="L33" i="3"/>
  <c r="L31" i="3"/>
  <c r="I37" i="11"/>
  <c r="I42" i="11"/>
  <c r="H40" i="11"/>
  <c r="I29" i="11" l="1"/>
  <c r="I44" i="11"/>
  <c r="I23" i="11"/>
  <c r="I16" i="11"/>
  <c r="I45" i="11"/>
  <c r="I25" i="11"/>
  <c r="I26" i="11"/>
  <c r="I19" i="11"/>
  <c r="I34" i="11"/>
  <c r="I48" i="11"/>
  <c r="I36" i="11"/>
  <c r="I38" i="11"/>
  <c r="I21" i="11"/>
  <c r="I46" i="11"/>
  <c r="I24" i="11"/>
  <c r="I39" i="11"/>
  <c r="I18" i="11"/>
  <c r="I17" i="11"/>
  <c r="I32" i="11"/>
  <c r="I49" i="11"/>
  <c r="I41" i="11"/>
  <c r="I20" i="11"/>
  <c r="I35" i="11"/>
  <c r="I28" i="11"/>
  <c r="I43" i="11"/>
  <c r="I22" i="11"/>
  <c r="H45" i="11"/>
  <c r="H47" i="11"/>
  <c r="H23" i="11"/>
  <c r="H30" i="11"/>
  <c r="H37" i="11"/>
  <c r="H25" i="11"/>
  <c r="H32" i="11"/>
  <c r="H36" i="11"/>
  <c r="H39" i="11"/>
  <c r="H18" i="11"/>
  <c r="H42" i="11"/>
  <c r="H24" i="11"/>
  <c r="H20" i="11"/>
  <c r="H41" i="11"/>
  <c r="H33" i="11"/>
  <c r="H27" i="11"/>
  <c r="H15" i="11"/>
  <c r="H34" i="11"/>
  <c r="H48" i="11"/>
  <c r="H31" i="11"/>
  <c r="H19" i="11"/>
  <c r="H29" i="11"/>
  <c r="H49" i="11"/>
  <c r="H16" i="11"/>
  <c r="H50" i="11"/>
  <c r="H28" i="11"/>
  <c r="H38" i="11"/>
  <c r="H26" i="11"/>
  <c r="H35" i="11"/>
  <c r="H17" i="11"/>
  <c r="H21" i="11"/>
  <c r="H43" i="11"/>
  <c r="H44" i="11"/>
  <c r="H22" i="11"/>
  <c r="H46" i="11"/>
  <c r="X42" i="3"/>
  <c r="Y42" i="3" s="1"/>
  <c r="I15" i="11"/>
  <c r="O42" i="3"/>
  <c r="Y11" i="3" l="1"/>
  <c r="Y37" i="3"/>
  <c r="Y7" i="3"/>
  <c r="Y41" i="3"/>
  <c r="Y8" i="3"/>
  <c r="Y10" i="3"/>
  <c r="Y24" i="3"/>
  <c r="Y34" i="3"/>
  <c r="Y40" i="3"/>
  <c r="Y29" i="3"/>
  <c r="Y39" i="3"/>
  <c r="Y35" i="3"/>
  <c r="Y30" i="3"/>
  <c r="Y27" i="3"/>
  <c r="Y38" i="3"/>
  <c r="Y23" i="3"/>
  <c r="Y26" i="3"/>
  <c r="Y33" i="3"/>
  <c r="Y9" i="3"/>
  <c r="Y15" i="3"/>
  <c r="Y22" i="3"/>
  <c r="Y12" i="3"/>
  <c r="Y25" i="3"/>
  <c r="Y31" i="3"/>
  <c r="Y16" i="3"/>
  <c r="Y36" i="3"/>
  <c r="Y14" i="3"/>
  <c r="Y6" i="3"/>
  <c r="Y13" i="3"/>
  <c r="Y19" i="3"/>
  <c r="Y32" i="3"/>
  <c r="Y28" i="3"/>
  <c r="Y21" i="3"/>
  <c r="Y18" i="3"/>
  <c r="Y17" i="3"/>
  <c r="Y20" i="3"/>
  <c r="I51" i="11"/>
  <c r="R42" i="3"/>
  <c r="S42" i="3" l="1"/>
  <c r="S21" i="3"/>
  <c r="S16" i="3"/>
  <c r="S27" i="3"/>
  <c r="S9" i="3"/>
  <c r="S15" i="3"/>
  <c r="S31" i="3"/>
  <c r="S20" i="3"/>
  <c r="S7" i="3"/>
  <c r="S19" i="3"/>
  <c r="S17" i="3"/>
  <c r="S8" i="3"/>
  <c r="S34" i="3"/>
  <c r="S13" i="3"/>
  <c r="S11" i="3"/>
  <c r="S28" i="3"/>
  <c r="S23" i="3"/>
  <c r="S30" i="3"/>
  <c r="S40" i="3"/>
  <c r="S29" i="3"/>
  <c r="S26" i="3"/>
  <c r="S35" i="3"/>
  <c r="S38" i="3"/>
  <c r="S25" i="3"/>
  <c r="S36" i="3"/>
  <c r="S14" i="3"/>
  <c r="S24" i="3"/>
  <c r="S6" i="3"/>
  <c r="S39" i="3"/>
  <c r="S33" i="3"/>
  <c r="S10" i="3"/>
  <c r="S41" i="3"/>
  <c r="S12" i="3"/>
  <c r="S37" i="3"/>
  <c r="S32" i="3"/>
  <c r="S18" i="3"/>
  <c r="S22" i="3"/>
  <c r="H51" i="11"/>
  <c r="C4" i="23" a="1"/>
  <c r="E4" i="23" s="1"/>
  <c r="H4" i="23"/>
  <c r="J4" i="23"/>
  <c r="P4" i="23"/>
  <c r="Q4" i="23"/>
  <c r="V4" i="23"/>
  <c r="X4" i="23"/>
  <c r="AC4" i="23"/>
  <c r="AF4" i="23"/>
  <c r="AK4" i="23"/>
  <c r="AL4" i="23"/>
  <c r="H5" i="23"/>
  <c r="I5" i="23"/>
  <c r="N5" i="23"/>
  <c r="Q5" i="23"/>
  <c r="V5" i="23"/>
  <c r="X5" i="23"/>
  <c r="AC5" i="23"/>
  <c r="AD5" i="23"/>
  <c r="AJ5" i="23"/>
  <c r="AL5" i="23"/>
  <c r="H6" i="23"/>
  <c r="I6" i="23"/>
  <c r="N6" i="23"/>
  <c r="P6" i="23"/>
  <c r="U6" i="23"/>
  <c r="X6" i="23"/>
  <c r="AC6" i="23"/>
  <c r="AD6" i="23"/>
  <c r="AJ6" i="23"/>
  <c r="AK6" i="23"/>
  <c r="F7" i="23"/>
  <c r="I7" i="23"/>
  <c r="N7" i="23"/>
  <c r="P7" i="23"/>
  <c r="U7" i="23"/>
  <c r="V7" i="23"/>
  <c r="AB7" i="23"/>
  <c r="AD7" i="23"/>
  <c r="AJ7" i="23"/>
  <c r="AK7" i="23"/>
  <c r="F8" i="23"/>
  <c r="H8" i="23"/>
  <c r="M8" i="23"/>
  <c r="P8" i="23"/>
  <c r="U8" i="23"/>
  <c r="V8" i="23"/>
  <c r="AB8" i="23"/>
  <c r="AC8" i="23"/>
  <c r="AH8" i="23"/>
  <c r="AK8" i="23"/>
  <c r="F9" i="23"/>
  <c r="H9" i="23"/>
  <c r="M9" i="23"/>
  <c r="N9" i="23"/>
  <c r="T9" i="23"/>
  <c r="V9" i="23"/>
  <c r="AB9" i="23"/>
  <c r="AC9" i="23"/>
  <c r="AH9" i="23"/>
  <c r="AJ9" i="23"/>
  <c r="E10" i="23"/>
  <c r="H10" i="23"/>
  <c r="M10" i="23"/>
  <c r="N10" i="23"/>
  <c r="T10" i="23"/>
  <c r="U10" i="23"/>
  <c r="Z10" i="23"/>
  <c r="AC10" i="23"/>
  <c r="AH10" i="23"/>
  <c r="AJ10" i="23"/>
  <c r="E11" i="23"/>
  <c r="F11" i="23"/>
  <c r="L11" i="23"/>
  <c r="N11" i="23"/>
  <c r="T11" i="23"/>
  <c r="U11" i="23"/>
  <c r="Z11" i="23"/>
  <c r="AB11" i="23"/>
  <c r="AG11" i="23"/>
  <c r="AJ11" i="23"/>
  <c r="E12" i="23"/>
  <c r="F12" i="23"/>
  <c r="L12" i="23"/>
  <c r="M12" i="23"/>
  <c r="R12" i="23"/>
  <c r="U12" i="23"/>
  <c r="Z12" i="23"/>
  <c r="AB12" i="23"/>
  <c r="AG12" i="23"/>
  <c r="AH12" i="23"/>
  <c r="D13" i="23"/>
  <c r="F13" i="23"/>
  <c r="L13" i="23"/>
  <c r="M13" i="23"/>
  <c r="R13" i="23"/>
  <c r="S13" i="23"/>
  <c r="W13" i="23"/>
  <c r="Y13" i="23"/>
  <c r="AC13" i="23"/>
  <c r="AD13" i="23"/>
  <c r="AH13" i="23"/>
  <c r="AI13" i="23"/>
  <c r="C14" i="23"/>
  <c r="E14" i="23"/>
  <c r="I14" i="23"/>
  <c r="J14" i="23"/>
  <c r="N14" i="23"/>
  <c r="O14" i="23"/>
  <c r="S14" i="23"/>
  <c r="U14" i="23"/>
  <c r="Y14" i="23"/>
  <c r="Z14" i="23"/>
  <c r="AD14" i="23"/>
  <c r="AE14" i="23"/>
  <c r="AI14" i="23"/>
  <c r="AK14" i="23"/>
  <c r="E15" i="23"/>
  <c r="F15" i="23"/>
  <c r="J15" i="23"/>
  <c r="K15" i="23"/>
  <c r="O15" i="23"/>
  <c r="Q15" i="23"/>
  <c r="U15" i="23"/>
  <c r="V15" i="23"/>
  <c r="Z15" i="23"/>
  <c r="AA15" i="23"/>
  <c r="AE15" i="23"/>
  <c r="AG15" i="23"/>
  <c r="AK15" i="23"/>
  <c r="AL15" i="23"/>
  <c r="F16" i="23"/>
  <c r="G16" i="23"/>
  <c r="K16" i="23"/>
  <c r="M16" i="23"/>
  <c r="Q16" i="23"/>
  <c r="R16" i="23"/>
  <c r="V16" i="23"/>
  <c r="W16" i="23"/>
  <c r="AA16" i="23"/>
  <c r="AC16" i="23"/>
  <c r="AG16" i="23"/>
  <c r="AH16" i="23"/>
  <c r="AL16" i="23"/>
  <c r="C17" i="23"/>
  <c r="G17" i="23"/>
  <c r="I17" i="23"/>
  <c r="M17" i="23"/>
  <c r="N17" i="23"/>
  <c r="R17" i="23"/>
  <c r="S17" i="23"/>
  <c r="W17" i="23"/>
  <c r="Y17" i="23"/>
  <c r="AC17" i="23"/>
  <c r="AD17" i="23"/>
  <c r="AH17" i="23"/>
  <c r="AI17" i="23"/>
  <c r="C18" i="23"/>
  <c r="E18" i="23"/>
  <c r="I18" i="23"/>
  <c r="J18" i="23"/>
  <c r="M18" i="23"/>
  <c r="N18" i="23"/>
  <c r="O18" i="23"/>
  <c r="R18" i="23"/>
  <c r="S18" i="23"/>
  <c r="U18" i="23"/>
  <c r="W18" i="23"/>
  <c r="Y18" i="23"/>
  <c r="Z18" i="23"/>
  <c r="AC18" i="23"/>
  <c r="AD18" i="23"/>
  <c r="AE18" i="23"/>
  <c r="AH18" i="23"/>
  <c r="AI18" i="23"/>
  <c r="AK18" i="23"/>
  <c r="C19" i="23"/>
  <c r="E19" i="23"/>
  <c r="F19" i="23"/>
  <c r="I19" i="23"/>
  <c r="J19" i="23"/>
  <c r="K19" i="23"/>
  <c r="N19" i="23"/>
  <c r="O19" i="23"/>
  <c r="Q19" i="23"/>
  <c r="S19" i="23"/>
  <c r="U19" i="23"/>
  <c r="V19" i="23"/>
  <c r="Y19" i="23"/>
  <c r="Z19" i="23"/>
  <c r="AA19" i="23"/>
  <c r="AD19" i="23"/>
  <c r="AE19" i="23"/>
  <c r="AG19" i="23"/>
  <c r="AI19" i="23"/>
  <c r="AK19" i="23"/>
  <c r="AL19" i="23"/>
  <c r="E20" i="23"/>
  <c r="F20" i="23"/>
  <c r="G20" i="23"/>
  <c r="J20" i="23"/>
  <c r="K20" i="23"/>
  <c r="M20" i="23"/>
  <c r="O20" i="23"/>
  <c r="Q20" i="23"/>
  <c r="R20" i="23"/>
  <c r="U20" i="23"/>
  <c r="V20" i="23"/>
  <c r="W20" i="23"/>
  <c r="Z20" i="23"/>
  <c r="AA20" i="23"/>
  <c r="AC20" i="23"/>
  <c r="AE20" i="23"/>
  <c r="AG20" i="23"/>
  <c r="AH20" i="23"/>
  <c r="AK20" i="23"/>
  <c r="AL20" i="23"/>
  <c r="C21" i="23"/>
  <c r="F21" i="23"/>
  <c r="G21" i="23"/>
  <c r="I21" i="23"/>
  <c r="K21" i="23"/>
  <c r="M21" i="23"/>
  <c r="N21" i="23"/>
  <c r="Q21" i="23"/>
  <c r="R21" i="23"/>
  <c r="S21" i="23"/>
  <c r="V21" i="23"/>
  <c r="W21" i="23"/>
  <c r="Y21" i="23"/>
  <c r="AA21" i="23"/>
  <c r="AC21" i="23"/>
  <c r="AD21" i="23"/>
  <c r="AG21" i="23"/>
  <c r="AH21" i="23"/>
  <c r="AI21" i="23"/>
  <c r="AL21" i="23"/>
  <c r="C22" i="23"/>
  <c r="E22" i="23"/>
  <c r="G22" i="23"/>
  <c r="I22" i="23"/>
  <c r="J22" i="23"/>
  <c r="M22" i="23"/>
  <c r="N22" i="23"/>
  <c r="O22" i="23"/>
  <c r="R22" i="23"/>
  <c r="S22" i="23"/>
  <c r="U22" i="23"/>
  <c r="W22" i="23"/>
  <c r="Y22" i="23"/>
  <c r="Z22" i="23"/>
  <c r="AC22" i="23"/>
  <c r="AD22" i="23"/>
  <c r="AE22" i="23"/>
  <c r="AH22" i="23"/>
  <c r="AI22" i="23"/>
  <c r="AK22" i="23"/>
  <c r="C23" i="23"/>
  <c r="E23" i="23"/>
  <c r="F23" i="23"/>
  <c r="I23" i="23"/>
  <c r="J23" i="23"/>
  <c r="K23" i="23"/>
  <c r="N23" i="23"/>
  <c r="O23" i="23"/>
  <c r="Q23" i="23"/>
  <c r="S23" i="23"/>
  <c r="U23" i="23"/>
  <c r="V23" i="23"/>
  <c r="Y23" i="23"/>
  <c r="Z23" i="23"/>
  <c r="AA23" i="23"/>
  <c r="AD23" i="23"/>
  <c r="AE23" i="23"/>
  <c r="AG23" i="23"/>
  <c r="AI23" i="23"/>
  <c r="AK23" i="23"/>
  <c r="AL23" i="23"/>
  <c r="E24" i="23"/>
  <c r="F24" i="23"/>
  <c r="G24" i="23"/>
  <c r="J24" i="23"/>
  <c r="K24" i="23"/>
  <c r="M24" i="23"/>
  <c r="O24" i="23"/>
  <c r="Q24" i="23"/>
  <c r="R24" i="23"/>
  <c r="U24" i="23"/>
  <c r="V24" i="23"/>
  <c r="W24" i="23"/>
  <c r="Z24" i="23"/>
  <c r="AA24" i="23"/>
  <c r="AC24" i="23"/>
  <c r="AE24" i="23"/>
  <c r="AG24" i="23"/>
  <c r="AH24" i="23"/>
  <c r="AK24" i="23"/>
  <c r="AL24" i="23"/>
  <c r="C25" i="23"/>
  <c r="F25" i="23"/>
  <c r="G25" i="23"/>
  <c r="I25" i="23"/>
  <c r="K25" i="23"/>
  <c r="L25" i="23"/>
  <c r="M25" i="23"/>
  <c r="O25" i="23"/>
  <c r="P25" i="23"/>
  <c r="Q25" i="23"/>
  <c r="S25" i="23"/>
  <c r="T25" i="23"/>
  <c r="U25" i="23"/>
  <c r="W25" i="23"/>
  <c r="X25" i="23"/>
  <c r="Y25" i="23"/>
  <c r="AA25" i="23"/>
  <c r="AB25" i="23"/>
  <c r="AC25" i="23"/>
  <c r="AE25" i="23"/>
  <c r="AF25" i="23"/>
  <c r="AG25" i="23"/>
  <c r="AI25" i="23"/>
  <c r="AJ25" i="23"/>
  <c r="AK25" i="23"/>
  <c r="C26" i="23"/>
  <c r="D26" i="23"/>
  <c r="E26" i="23"/>
  <c r="G26" i="23"/>
  <c r="H26" i="23"/>
  <c r="I26" i="23"/>
  <c r="K26" i="23"/>
  <c r="L26" i="23"/>
  <c r="M26" i="23"/>
  <c r="O26" i="23"/>
  <c r="P26" i="23"/>
  <c r="Q26" i="23"/>
  <c r="S26" i="23"/>
  <c r="T26" i="23"/>
  <c r="U26" i="23"/>
  <c r="W26" i="23"/>
  <c r="X26" i="23"/>
  <c r="Y26" i="23"/>
  <c r="AA26" i="23"/>
  <c r="AB26" i="23"/>
  <c r="AC26" i="23"/>
  <c r="AE26" i="23"/>
  <c r="AF26" i="23"/>
  <c r="AG26" i="23"/>
  <c r="AI26" i="23"/>
  <c r="AJ26" i="23"/>
  <c r="AK26" i="23"/>
  <c r="C27" i="23"/>
  <c r="D27" i="23"/>
  <c r="E27" i="23"/>
  <c r="G27" i="23"/>
  <c r="H27" i="23"/>
  <c r="I27" i="23"/>
  <c r="K27" i="23"/>
  <c r="L27" i="23"/>
  <c r="M27" i="23"/>
  <c r="O27" i="23"/>
  <c r="P27" i="23"/>
  <c r="Q27" i="23"/>
  <c r="S27" i="23"/>
  <c r="T27" i="23"/>
  <c r="U27" i="23"/>
  <c r="W27" i="23"/>
  <c r="X27" i="23"/>
  <c r="Y27" i="23"/>
  <c r="AA27" i="23"/>
  <c r="AB27" i="23"/>
  <c r="AC27" i="23"/>
  <c r="AE27" i="23"/>
  <c r="AF27" i="23"/>
  <c r="AG27" i="23"/>
  <c r="AI27" i="23"/>
  <c r="AJ27" i="23"/>
  <c r="AK27" i="23"/>
  <c r="C28" i="23"/>
  <c r="D28" i="23"/>
  <c r="E28" i="23"/>
  <c r="G28" i="23"/>
  <c r="H28" i="23"/>
  <c r="I28" i="23"/>
  <c r="K28" i="23"/>
  <c r="L28" i="23"/>
  <c r="M28" i="23"/>
  <c r="O28" i="23"/>
  <c r="P28" i="23"/>
  <c r="Q28" i="23"/>
  <c r="S28" i="23"/>
  <c r="T28" i="23"/>
  <c r="U28" i="23"/>
  <c r="W28" i="23"/>
  <c r="X28" i="23"/>
  <c r="Y28" i="23"/>
  <c r="AA28" i="23"/>
  <c r="AB28" i="23"/>
  <c r="AC28" i="23"/>
  <c r="AE28" i="23"/>
  <c r="AF28" i="23"/>
  <c r="AG28" i="23"/>
  <c r="AI28" i="23"/>
  <c r="AJ28" i="23"/>
  <c r="AK28" i="23"/>
  <c r="C29" i="23"/>
  <c r="D29" i="23"/>
  <c r="E29" i="23"/>
  <c r="G29" i="23"/>
  <c r="H29" i="23"/>
  <c r="I29" i="23"/>
  <c r="K29" i="23"/>
  <c r="L29" i="23"/>
  <c r="M29" i="23"/>
  <c r="O29" i="23"/>
  <c r="P29" i="23"/>
  <c r="Q29" i="23"/>
  <c r="S29" i="23"/>
  <c r="T29" i="23"/>
  <c r="U29" i="23"/>
  <c r="W29" i="23"/>
  <c r="X29" i="23"/>
  <c r="Y29" i="23"/>
  <c r="AA29" i="23"/>
  <c r="AB29" i="23"/>
  <c r="AC29" i="23"/>
  <c r="AE29" i="23"/>
  <c r="AF29" i="23"/>
  <c r="AG29" i="23"/>
  <c r="AI29" i="23"/>
  <c r="AJ29" i="23"/>
  <c r="AK29" i="23"/>
  <c r="C30" i="23"/>
  <c r="D30" i="23"/>
  <c r="E30" i="23"/>
  <c r="G30" i="23"/>
  <c r="H30" i="23"/>
  <c r="I30" i="23"/>
  <c r="K30" i="23"/>
  <c r="L30" i="23"/>
  <c r="M30" i="23"/>
  <c r="O30" i="23"/>
  <c r="P30" i="23"/>
  <c r="Q30" i="23"/>
  <c r="S30" i="23"/>
  <c r="T30" i="23"/>
  <c r="U30" i="23"/>
  <c r="W30" i="23"/>
  <c r="X30" i="23"/>
  <c r="Y30" i="23"/>
  <c r="AA30" i="23"/>
  <c r="AB30" i="23"/>
  <c r="AC30" i="23"/>
  <c r="AE30" i="23"/>
  <c r="AF30" i="23"/>
  <c r="AG30" i="23"/>
  <c r="AI30" i="23"/>
  <c r="AJ30" i="23"/>
  <c r="AK30" i="23"/>
  <c r="C31" i="23"/>
  <c r="D31" i="23"/>
  <c r="E31" i="23"/>
  <c r="G31" i="23"/>
  <c r="H31" i="23"/>
  <c r="I31" i="23"/>
  <c r="K31" i="23"/>
  <c r="L31" i="23"/>
  <c r="M31" i="23"/>
  <c r="O31" i="23"/>
  <c r="P31" i="23"/>
  <c r="Q31" i="23"/>
  <c r="S31" i="23"/>
  <c r="T31" i="23"/>
  <c r="U31" i="23"/>
  <c r="W31" i="23"/>
  <c r="X31" i="23"/>
  <c r="Y31" i="23"/>
  <c r="AA31" i="23"/>
  <c r="AB31" i="23"/>
  <c r="AC31" i="23"/>
  <c r="AE31" i="23"/>
  <c r="AF31" i="23"/>
  <c r="AG31" i="23"/>
  <c r="AI31" i="23"/>
  <c r="AJ31" i="23"/>
  <c r="AK31" i="23"/>
  <c r="C32" i="23"/>
  <c r="D32" i="23"/>
  <c r="E32" i="23"/>
  <c r="G32" i="23"/>
  <c r="H32" i="23"/>
  <c r="I32" i="23"/>
  <c r="K32" i="23"/>
  <c r="L32" i="23"/>
  <c r="M32" i="23"/>
  <c r="O32" i="23"/>
  <c r="P32" i="23"/>
  <c r="Q32" i="23"/>
  <c r="S32" i="23"/>
  <c r="T32" i="23"/>
  <c r="U32" i="23"/>
  <c r="W32" i="23"/>
  <c r="X32" i="23"/>
  <c r="Y32" i="23"/>
  <c r="AA32" i="23"/>
  <c r="AB32" i="23"/>
  <c r="AC32" i="23"/>
  <c r="AE32" i="23"/>
  <c r="AF32" i="23"/>
  <c r="AG32" i="23"/>
  <c r="AI32" i="23"/>
  <c r="AJ32" i="23"/>
  <c r="AK32" i="23"/>
  <c r="C33" i="23"/>
  <c r="D33" i="23"/>
  <c r="E33" i="23"/>
  <c r="G33" i="23"/>
  <c r="H33" i="23"/>
  <c r="I33" i="23"/>
  <c r="K33" i="23"/>
  <c r="L33" i="23"/>
  <c r="M33" i="23"/>
  <c r="O33" i="23"/>
  <c r="P33" i="23"/>
  <c r="Q33" i="23"/>
  <c r="S33" i="23"/>
  <c r="T33" i="23"/>
  <c r="U33" i="23"/>
  <c r="W33" i="23"/>
  <c r="X33" i="23"/>
  <c r="Y33" i="23"/>
  <c r="AA33" i="23"/>
  <c r="AB33" i="23"/>
  <c r="AC33" i="23"/>
  <c r="AE33" i="23"/>
  <c r="AF33" i="23"/>
  <c r="AG33" i="23"/>
  <c r="AI33" i="23"/>
  <c r="AJ33" i="23"/>
  <c r="AK33" i="23"/>
  <c r="C34" i="23"/>
  <c r="D34" i="23"/>
  <c r="E34" i="23"/>
  <c r="G34" i="23"/>
  <c r="H34" i="23"/>
  <c r="I34" i="23"/>
  <c r="K34" i="23"/>
  <c r="L34" i="23"/>
  <c r="M34" i="23"/>
  <c r="O34" i="23"/>
  <c r="P34" i="23"/>
  <c r="Q34" i="23"/>
  <c r="S34" i="23"/>
  <c r="T34" i="23"/>
  <c r="U34" i="23"/>
  <c r="W34" i="23"/>
  <c r="X34" i="23"/>
  <c r="Y34" i="23"/>
  <c r="AA34" i="23"/>
  <c r="AB34" i="23"/>
  <c r="AC34" i="23"/>
  <c r="AE34" i="23"/>
  <c r="AF34" i="23"/>
  <c r="AG34" i="23"/>
  <c r="AI34" i="23"/>
  <c r="AJ34" i="23"/>
  <c r="AK34" i="23"/>
  <c r="C35" i="23"/>
  <c r="D35" i="23"/>
  <c r="E35" i="23"/>
  <c r="G35" i="23"/>
  <c r="H35" i="23"/>
  <c r="I35" i="23"/>
  <c r="K35" i="23"/>
  <c r="L35" i="23"/>
  <c r="M35" i="23"/>
  <c r="O35" i="23"/>
  <c r="P35" i="23"/>
  <c r="Q35" i="23"/>
  <c r="S35" i="23"/>
  <c r="T35" i="23"/>
  <c r="U35" i="23"/>
  <c r="W35" i="23"/>
  <c r="X35" i="23"/>
  <c r="Y35" i="23"/>
  <c r="AA35" i="23"/>
  <c r="AB35" i="23"/>
  <c r="AC35" i="23"/>
  <c r="AE35" i="23"/>
  <c r="AF35" i="23"/>
  <c r="AG35" i="23"/>
  <c r="AI35" i="23"/>
  <c r="AJ35" i="23"/>
  <c r="AK35" i="23"/>
  <c r="C36" i="23"/>
  <c r="D36" i="23"/>
  <c r="E36" i="23"/>
  <c r="G36" i="23"/>
  <c r="H36" i="23"/>
  <c r="I36" i="23"/>
  <c r="K36" i="23"/>
  <c r="L36" i="23"/>
  <c r="M36" i="23"/>
  <c r="O36" i="23"/>
  <c r="P36" i="23"/>
  <c r="Q36" i="23"/>
  <c r="S36" i="23"/>
  <c r="T36" i="23"/>
  <c r="U36" i="23"/>
  <c r="W36" i="23"/>
  <c r="X36" i="23"/>
  <c r="Y36" i="23"/>
  <c r="AA36" i="23"/>
  <c r="AB36" i="23"/>
  <c r="AC36" i="23"/>
  <c r="AE36" i="23"/>
  <c r="AF36" i="23"/>
  <c r="AG36" i="23"/>
  <c r="AI36" i="23"/>
  <c r="AJ36" i="23"/>
  <c r="AK36" i="23"/>
  <c r="C37" i="23"/>
  <c r="D37" i="23"/>
  <c r="E37" i="23"/>
  <c r="G37" i="23"/>
  <c r="H37" i="23"/>
  <c r="I37" i="23"/>
  <c r="K37" i="23"/>
  <c r="L37" i="23"/>
  <c r="M37" i="23"/>
  <c r="O37" i="23"/>
  <c r="P37" i="23"/>
  <c r="Q37" i="23"/>
  <c r="S37" i="23"/>
  <c r="T37" i="23"/>
  <c r="U37" i="23"/>
  <c r="W37" i="23"/>
  <c r="X37" i="23"/>
  <c r="Y37" i="23"/>
  <c r="AA37" i="23"/>
  <c r="AB37" i="23"/>
  <c r="AC37" i="23"/>
  <c r="AE37" i="23"/>
  <c r="AF37" i="23"/>
  <c r="AG37" i="23"/>
  <c r="AI37" i="23"/>
  <c r="AJ37" i="23"/>
  <c r="AK37" i="23"/>
  <c r="C38" i="23"/>
  <c r="D38" i="23"/>
  <c r="E38" i="23"/>
  <c r="G38" i="23"/>
  <c r="H38" i="23"/>
  <c r="I38" i="23"/>
  <c r="K38" i="23"/>
  <c r="L38" i="23"/>
  <c r="M38" i="23"/>
  <c r="O38" i="23"/>
  <c r="P38" i="23"/>
  <c r="Q38" i="23"/>
  <c r="S38" i="23"/>
  <c r="T38" i="23"/>
  <c r="U38" i="23"/>
  <c r="W38" i="23"/>
  <c r="X38" i="23"/>
  <c r="Y38" i="23"/>
  <c r="AA38" i="23"/>
  <c r="AB38" i="23"/>
  <c r="AC38" i="23"/>
  <c r="AE38" i="23"/>
  <c r="AF38" i="23"/>
  <c r="AG38" i="23"/>
  <c r="AI38" i="23"/>
  <c r="AJ38" i="23"/>
  <c r="AK38" i="23"/>
  <c r="C39" i="23"/>
  <c r="D39" i="23"/>
  <c r="E39" i="23"/>
  <c r="G39" i="23"/>
  <c r="H39" i="23"/>
  <c r="I39" i="23"/>
  <c r="K39" i="23"/>
  <c r="L39" i="23"/>
  <c r="M39" i="23"/>
  <c r="O39" i="23"/>
  <c r="P39" i="23"/>
  <c r="Q39" i="23"/>
  <c r="S39" i="23"/>
  <c r="T39" i="23"/>
  <c r="U39" i="23"/>
  <c r="W39" i="23"/>
  <c r="X39" i="23"/>
  <c r="Y39" i="23"/>
  <c r="AA39" i="23"/>
  <c r="AB39" i="23"/>
  <c r="AC39" i="23"/>
  <c r="AE39" i="23"/>
  <c r="AF39" i="23"/>
  <c r="AG39" i="23"/>
  <c r="AI39" i="23"/>
  <c r="AJ39" i="23"/>
  <c r="AK39" i="23"/>
  <c r="G18" i="23" l="1"/>
  <c r="AL17" i="23"/>
  <c r="AG17" i="23"/>
  <c r="AA17" i="23"/>
  <c r="V17" i="23"/>
  <c r="Q17" i="23"/>
  <c r="K17" i="23"/>
  <c r="F17" i="23"/>
  <c r="AK16" i="23"/>
  <c r="AE16" i="23"/>
  <c r="Z16" i="23"/>
  <c r="U16" i="23"/>
  <c r="O16" i="23"/>
  <c r="J16" i="23"/>
  <c r="E16" i="23"/>
  <c r="AI15" i="23"/>
  <c r="AD15" i="23"/>
  <c r="Y15" i="23"/>
  <c r="S15" i="23"/>
  <c r="N15" i="23"/>
  <c r="I15" i="23"/>
  <c r="C15" i="23"/>
  <c r="AH14" i="23"/>
  <c r="AC14" i="23"/>
  <c r="W14" i="23"/>
  <c r="R14" i="23"/>
  <c r="M14" i="23"/>
  <c r="G14" i="23"/>
  <c r="AL13" i="23"/>
  <c r="AG13" i="23"/>
  <c r="AA13" i="23"/>
  <c r="V13" i="23"/>
  <c r="Q13" i="23"/>
  <c r="I13" i="23"/>
  <c r="AL12" i="23"/>
  <c r="AF12" i="23"/>
  <c r="X12" i="23"/>
  <c r="Q12" i="23"/>
  <c r="J12" i="23"/>
  <c r="AL11" i="23"/>
  <c r="AF11" i="23"/>
  <c r="Y11" i="23"/>
  <c r="Q11" i="23"/>
  <c r="J11" i="23"/>
  <c r="D11" i="23"/>
  <c r="AF10" i="23"/>
  <c r="Y10" i="23"/>
  <c r="R10" i="23"/>
  <c r="J10" i="23"/>
  <c r="D10" i="23"/>
  <c r="AG9" i="23"/>
  <c r="Y9" i="23"/>
  <c r="R9" i="23"/>
  <c r="L9" i="23"/>
  <c r="D9" i="23"/>
  <c r="AG8" i="23"/>
  <c r="Z8" i="23"/>
  <c r="R8" i="23"/>
  <c r="L8" i="23"/>
  <c r="E8" i="23"/>
  <c r="AG7" i="23"/>
  <c r="Z7" i="23"/>
  <c r="T7" i="23"/>
  <c r="L7" i="23"/>
  <c r="E7" i="23"/>
  <c r="AH6" i="23"/>
  <c r="Z6" i="23"/>
  <c r="T6" i="23"/>
  <c r="M6" i="23"/>
  <c r="E6" i="23"/>
  <c r="AH5" i="23"/>
  <c r="AB5" i="23"/>
  <c r="T5" i="23"/>
  <c r="M5" i="23"/>
  <c r="F5" i="23"/>
  <c r="AH4" i="23"/>
  <c r="AB4" i="23"/>
  <c r="U4" i="23"/>
  <c r="M4" i="23"/>
  <c r="F4" i="23"/>
  <c r="AL39" i="23"/>
  <c r="AH39" i="23"/>
  <c r="AD39" i="23"/>
  <c r="Z39" i="23"/>
  <c r="V39" i="23"/>
  <c r="R39" i="23"/>
  <c r="N39" i="23"/>
  <c r="J39" i="23"/>
  <c r="F39" i="23"/>
  <c r="AL38" i="23"/>
  <c r="AH38" i="23"/>
  <c r="AD38" i="23"/>
  <c r="Z38" i="23"/>
  <c r="V38" i="23"/>
  <c r="R38" i="23"/>
  <c r="N38" i="23"/>
  <c r="J38" i="23"/>
  <c r="F38" i="23"/>
  <c r="AL37" i="23"/>
  <c r="AH37" i="23"/>
  <c r="AD37" i="23"/>
  <c r="Z37" i="23"/>
  <c r="V37" i="23"/>
  <c r="R37" i="23"/>
  <c r="N37" i="23"/>
  <c r="J37" i="23"/>
  <c r="F37" i="23"/>
  <c r="AL36" i="23"/>
  <c r="AH36" i="23"/>
  <c r="AD36" i="23"/>
  <c r="Z36" i="23"/>
  <c r="V36" i="23"/>
  <c r="R36" i="23"/>
  <c r="N36" i="23"/>
  <c r="J36" i="23"/>
  <c r="F36" i="23"/>
  <c r="AL35" i="23"/>
  <c r="AH35" i="23"/>
  <c r="AD35" i="23"/>
  <c r="Z35" i="23"/>
  <c r="V35" i="23"/>
  <c r="R35" i="23"/>
  <c r="N35" i="23"/>
  <c r="J35" i="23"/>
  <c r="F35" i="23"/>
  <c r="AL34" i="23"/>
  <c r="AH34" i="23"/>
  <c r="AD34" i="23"/>
  <c r="Z34" i="23"/>
  <c r="V34" i="23"/>
  <c r="R34" i="23"/>
  <c r="N34" i="23"/>
  <c r="J34" i="23"/>
  <c r="F34" i="23"/>
  <c r="AL33" i="23"/>
  <c r="AH33" i="23"/>
  <c r="AD33" i="23"/>
  <c r="Z33" i="23"/>
  <c r="V33" i="23"/>
  <c r="R33" i="23"/>
  <c r="N33" i="23"/>
  <c r="J33" i="23"/>
  <c r="F33" i="23"/>
  <c r="AL32" i="23"/>
  <c r="AH32" i="23"/>
  <c r="AD32" i="23"/>
  <c r="Z32" i="23"/>
  <c r="V32" i="23"/>
  <c r="R32" i="23"/>
  <c r="N32" i="23"/>
  <c r="J32" i="23"/>
  <c r="F32" i="23"/>
  <c r="AL31" i="23"/>
  <c r="AH31" i="23"/>
  <c r="AD31" i="23"/>
  <c r="Z31" i="23"/>
  <c r="V31" i="23"/>
  <c r="R31" i="23"/>
  <c r="N31" i="23"/>
  <c r="J31" i="23"/>
  <c r="F31" i="23"/>
  <c r="AL30" i="23"/>
  <c r="AH30" i="23"/>
  <c r="AD30" i="23"/>
  <c r="Z30" i="23"/>
  <c r="V30" i="23"/>
  <c r="R30" i="23"/>
  <c r="N30" i="23"/>
  <c r="J30" i="23"/>
  <c r="F30" i="23"/>
  <c r="AL29" i="23"/>
  <c r="AH29" i="23"/>
  <c r="AD29" i="23"/>
  <c r="Z29" i="23"/>
  <c r="V29" i="23"/>
  <c r="R29" i="23"/>
  <c r="N29" i="23"/>
  <c r="J29" i="23"/>
  <c r="F29" i="23"/>
  <c r="AL28" i="23"/>
  <c r="AH28" i="23"/>
  <c r="AD28" i="23"/>
  <c r="Z28" i="23"/>
  <c r="V28" i="23"/>
  <c r="R28" i="23"/>
  <c r="N28" i="23"/>
  <c r="J28" i="23"/>
  <c r="F28" i="23"/>
  <c r="AL27" i="23"/>
  <c r="AH27" i="23"/>
  <c r="AD27" i="23"/>
  <c r="Z27" i="23"/>
  <c r="V27" i="23"/>
  <c r="R27" i="23"/>
  <c r="N27" i="23"/>
  <c r="J27" i="23"/>
  <c r="F27" i="23"/>
  <c r="AL26" i="23"/>
  <c r="AH26" i="23"/>
  <c r="AD26" i="23"/>
  <c r="Z26" i="23"/>
  <c r="V26" i="23"/>
  <c r="R26" i="23"/>
  <c r="N26" i="23"/>
  <c r="J26" i="23"/>
  <c r="F26" i="23"/>
  <c r="AL25" i="23"/>
  <c r="AH25" i="23"/>
  <c r="AD25" i="23"/>
  <c r="Z25" i="23"/>
  <c r="V25" i="23"/>
  <c r="R25" i="23"/>
  <c r="N25" i="23"/>
  <c r="J25" i="23"/>
  <c r="E25" i="23"/>
  <c r="AI24" i="23"/>
  <c r="AD24" i="23"/>
  <c r="Y24" i="23"/>
  <c r="S24" i="23"/>
  <c r="N24" i="23"/>
  <c r="I24" i="23"/>
  <c r="C24" i="23"/>
  <c r="AH23" i="23"/>
  <c r="AC23" i="23"/>
  <c r="W23" i="23"/>
  <c r="R23" i="23"/>
  <c r="M23" i="23"/>
  <c r="G23" i="23"/>
  <c r="AL22" i="23"/>
  <c r="AG22" i="23"/>
  <c r="AA22" i="23"/>
  <c r="V22" i="23"/>
  <c r="Q22" i="23"/>
  <c r="K22" i="23"/>
  <c r="F22" i="23"/>
  <c r="AK21" i="23"/>
  <c r="AE21" i="23"/>
  <c r="Z21" i="23"/>
  <c r="U21" i="23"/>
  <c r="O21" i="23"/>
  <c r="J21" i="23"/>
  <c r="E21" i="23"/>
  <c r="AI20" i="23"/>
  <c r="AD20" i="23"/>
  <c r="Y20" i="23"/>
  <c r="S20" i="23"/>
  <c r="N20" i="23"/>
  <c r="I20" i="23"/>
  <c r="C20" i="23"/>
  <c r="AH19" i="23"/>
  <c r="AC19" i="23"/>
  <c r="W19" i="23"/>
  <c r="R19" i="23"/>
  <c r="M19" i="23"/>
  <c r="G19" i="23"/>
  <c r="AL18" i="23"/>
  <c r="AG18" i="23"/>
  <c r="AA18" i="23"/>
  <c r="V18" i="23"/>
  <c r="Q18" i="23"/>
  <c r="K18" i="23"/>
  <c r="F18" i="23"/>
  <c r="AK17" i="23"/>
  <c r="AE17" i="23"/>
  <c r="Z17" i="23"/>
  <c r="U17" i="23"/>
  <c r="O17" i="23"/>
  <c r="J17" i="23"/>
  <c r="E17" i="23"/>
  <c r="AI16" i="23"/>
  <c r="AD16" i="23"/>
  <c r="Y16" i="23"/>
  <c r="S16" i="23"/>
  <c r="N16" i="23"/>
  <c r="I16" i="23"/>
  <c r="C16" i="23"/>
  <c r="AH15" i="23"/>
  <c r="AC15" i="23"/>
  <c r="W15" i="23"/>
  <c r="R15" i="23"/>
  <c r="M15" i="23"/>
  <c r="G15" i="23"/>
  <c r="AL14" i="23"/>
  <c r="AG14" i="23"/>
  <c r="AA14" i="23"/>
  <c r="V14" i="23"/>
  <c r="Q14" i="23"/>
  <c r="K14" i="23"/>
  <c r="F14" i="23"/>
  <c r="AK13" i="23"/>
  <c r="AE13" i="23"/>
  <c r="Z13" i="23"/>
  <c r="U13" i="23"/>
  <c r="N13" i="23"/>
  <c r="H13" i="23"/>
  <c r="AK12" i="23"/>
  <c r="AC12" i="23"/>
  <c r="V12" i="23"/>
  <c r="P12" i="23"/>
  <c r="H12" i="23"/>
  <c r="AK11" i="23"/>
  <c r="AD11" i="23"/>
  <c r="V11" i="23"/>
  <c r="P11" i="23"/>
  <c r="I11" i="23"/>
  <c r="AK10" i="23"/>
  <c r="AD10" i="23"/>
  <c r="X10" i="23"/>
  <c r="P10" i="23"/>
  <c r="I10" i="23"/>
  <c r="AL9" i="23"/>
  <c r="AD9" i="23"/>
  <c r="X9" i="23"/>
  <c r="Q9" i="23"/>
  <c r="I9" i="23"/>
  <c r="AL8" i="23"/>
  <c r="AF8" i="23"/>
  <c r="X8" i="23"/>
  <c r="Q8" i="23"/>
  <c r="J8" i="23"/>
  <c r="AL7" i="23"/>
  <c r="AF7" i="23"/>
  <c r="Y7" i="23"/>
  <c r="Q7" i="23"/>
  <c r="J7" i="23"/>
  <c r="D7" i="23"/>
  <c r="AF6" i="23"/>
  <c r="Y6" i="23"/>
  <c r="R6" i="23"/>
  <c r="J6" i="23"/>
  <c r="D6" i="23"/>
  <c r="AG5" i="23"/>
  <c r="Y5" i="23"/>
  <c r="R5" i="23"/>
  <c r="L5" i="23"/>
  <c r="D5" i="23"/>
  <c r="AG4" i="23"/>
  <c r="Z4" i="23"/>
  <c r="R4" i="23"/>
  <c r="L4" i="23"/>
  <c r="C4" i="23"/>
  <c r="G4" i="23"/>
  <c r="K4" i="23"/>
  <c r="O4" i="23"/>
  <c r="S4" i="23"/>
  <c r="W4" i="23"/>
  <c r="AA4" i="23"/>
  <c r="AE4" i="23"/>
  <c r="AI4" i="23"/>
  <c r="C5" i="23"/>
  <c r="G5" i="23"/>
  <c r="K5" i="23"/>
  <c r="O5" i="23"/>
  <c r="S5" i="23"/>
  <c r="W5" i="23"/>
  <c r="AA5" i="23"/>
  <c r="AE5" i="23"/>
  <c r="AI5" i="23"/>
  <c r="C6" i="23"/>
  <c r="G6" i="23"/>
  <c r="K6" i="23"/>
  <c r="O6" i="23"/>
  <c r="S6" i="23"/>
  <c r="W6" i="23"/>
  <c r="AA6" i="23"/>
  <c r="AE6" i="23"/>
  <c r="AI6" i="23"/>
  <c r="C7" i="23"/>
  <c r="G7" i="23"/>
  <c r="K7" i="23"/>
  <c r="O7" i="23"/>
  <c r="S7" i="23"/>
  <c r="W7" i="23"/>
  <c r="AA7" i="23"/>
  <c r="AE7" i="23"/>
  <c r="AI7" i="23"/>
  <c r="C8" i="23"/>
  <c r="G8" i="23"/>
  <c r="K8" i="23"/>
  <c r="O8" i="23"/>
  <c r="S8" i="23"/>
  <c r="W8" i="23"/>
  <c r="AA8" i="23"/>
  <c r="AE8" i="23"/>
  <c r="AI8" i="23"/>
  <c r="C9" i="23"/>
  <c r="G9" i="23"/>
  <c r="K9" i="23"/>
  <c r="O9" i="23"/>
  <c r="S9" i="23"/>
  <c r="W9" i="23"/>
  <c r="AA9" i="23"/>
  <c r="AE9" i="23"/>
  <c r="AI9" i="23"/>
  <c r="C10" i="23"/>
  <c r="G10" i="23"/>
  <c r="K10" i="23"/>
  <c r="O10" i="23"/>
  <c r="S10" i="23"/>
  <c r="W10" i="23"/>
  <c r="AA10" i="23"/>
  <c r="AE10" i="23"/>
  <c r="AI10" i="23"/>
  <c r="C11" i="23"/>
  <c r="G11" i="23"/>
  <c r="K11" i="23"/>
  <c r="O11" i="23"/>
  <c r="S11" i="23"/>
  <c r="W11" i="23"/>
  <c r="AA11" i="23"/>
  <c r="AE11" i="23"/>
  <c r="AI11" i="23"/>
  <c r="C12" i="23"/>
  <c r="G12" i="23"/>
  <c r="K12" i="23"/>
  <c r="O12" i="23"/>
  <c r="S12" i="23"/>
  <c r="W12" i="23"/>
  <c r="AA12" i="23"/>
  <c r="AE12" i="23"/>
  <c r="AI12" i="23"/>
  <c r="C13" i="23"/>
  <c r="G13" i="23"/>
  <c r="K13" i="23"/>
  <c r="O13" i="23"/>
  <c r="D4" i="23"/>
  <c r="I4" i="23"/>
  <c r="N4" i="23"/>
  <c r="T4" i="23"/>
  <c r="Y4" i="23"/>
  <c r="AD4" i="23"/>
  <c r="AJ4" i="23"/>
  <c r="E5" i="23"/>
  <c r="J5" i="23"/>
  <c r="P5" i="23"/>
  <c r="U5" i="23"/>
  <c r="Z5" i="23"/>
  <c r="AF5" i="23"/>
  <c r="AK5" i="23"/>
  <c r="F6" i="23"/>
  <c r="L6" i="23"/>
  <c r="Q6" i="23"/>
  <c r="V6" i="23"/>
  <c r="AB6" i="23"/>
  <c r="AG6" i="23"/>
  <c r="AL6" i="23"/>
  <c r="H7" i="23"/>
  <c r="M7" i="23"/>
  <c r="R7" i="23"/>
  <c r="X7" i="23"/>
  <c r="AC7" i="23"/>
  <c r="AH7" i="23"/>
  <c r="D8" i="23"/>
  <c r="I8" i="23"/>
  <c r="N8" i="23"/>
  <c r="T8" i="23"/>
  <c r="Y8" i="23"/>
  <c r="AD8" i="23"/>
  <c r="AJ8" i="23"/>
  <c r="E9" i="23"/>
  <c r="J9" i="23"/>
  <c r="P9" i="23"/>
  <c r="U9" i="23"/>
  <c r="Z9" i="23"/>
  <c r="AF9" i="23"/>
  <c r="AK9" i="23"/>
  <c r="F10" i="23"/>
  <c r="L10" i="23"/>
  <c r="Q10" i="23"/>
  <c r="V10" i="23"/>
  <c r="AB10" i="23"/>
  <c r="AG10" i="23"/>
  <c r="AL10" i="23"/>
  <c r="H11" i="23"/>
  <c r="M11" i="23"/>
  <c r="R11" i="23"/>
  <c r="X11" i="23"/>
  <c r="AC11" i="23"/>
  <c r="AH11" i="23"/>
  <c r="D12" i="23"/>
  <c r="I12" i="23"/>
  <c r="N12" i="23"/>
  <c r="T12" i="23"/>
  <c r="Y12" i="23"/>
  <c r="AD12" i="23"/>
  <c r="AJ12" i="23"/>
  <c r="E13" i="23"/>
  <c r="J13" i="23"/>
  <c r="P13" i="23"/>
  <c r="T13" i="23"/>
  <c r="X13" i="23"/>
  <c r="AB13" i="23"/>
  <c r="AF13" i="23"/>
  <c r="AJ13" i="23"/>
  <c r="D14" i="23"/>
  <c r="H14" i="23"/>
  <c r="L14" i="23"/>
  <c r="P14" i="23"/>
  <c r="T14" i="23"/>
  <c r="X14" i="23"/>
  <c r="AB14" i="23"/>
  <c r="AF14" i="23"/>
  <c r="AJ14" i="23"/>
  <c r="D15" i="23"/>
  <c r="H15" i="23"/>
  <c r="L15" i="23"/>
  <c r="P15" i="23"/>
  <c r="T15" i="23"/>
  <c r="X15" i="23"/>
  <c r="AB15" i="23"/>
  <c r="AF15" i="23"/>
  <c r="AJ15" i="23"/>
  <c r="D16" i="23"/>
  <c r="H16" i="23"/>
  <c r="L16" i="23"/>
  <c r="P16" i="23"/>
  <c r="T16" i="23"/>
  <c r="X16" i="23"/>
  <c r="AB16" i="23"/>
  <c r="AF16" i="23"/>
  <c r="AJ16" i="23"/>
  <c r="D17" i="23"/>
  <c r="H17" i="23"/>
  <c r="L17" i="23"/>
  <c r="P17" i="23"/>
  <c r="T17" i="23"/>
  <c r="X17" i="23"/>
  <c r="AB17" i="23"/>
  <c r="AF17" i="23"/>
  <c r="AJ17" i="23"/>
  <c r="D18" i="23"/>
  <c r="H18" i="23"/>
  <c r="L18" i="23"/>
  <c r="P18" i="23"/>
  <c r="T18" i="23"/>
  <c r="X18" i="23"/>
  <c r="AB18" i="23"/>
  <c r="AF18" i="23"/>
  <c r="AJ18" i="23"/>
  <c r="D19" i="23"/>
  <c r="H19" i="23"/>
  <c r="L19" i="23"/>
  <c r="P19" i="23"/>
  <c r="T19" i="23"/>
  <c r="X19" i="23"/>
  <c r="AB19" i="23"/>
  <c r="AF19" i="23"/>
  <c r="AJ19" i="23"/>
  <c r="D20" i="23"/>
  <c r="H20" i="23"/>
  <c r="L20" i="23"/>
  <c r="P20" i="23"/>
  <c r="T20" i="23"/>
  <c r="X20" i="23"/>
  <c r="AB20" i="23"/>
  <c r="AF20" i="23"/>
  <c r="AJ20" i="23"/>
  <c r="D21" i="23"/>
  <c r="H21" i="23"/>
  <c r="L21" i="23"/>
  <c r="P21" i="23"/>
  <c r="T21" i="23"/>
  <c r="X21" i="23"/>
  <c r="AB21" i="23"/>
  <c r="AF21" i="23"/>
  <c r="AJ21" i="23"/>
  <c r="D22" i="23"/>
  <c r="H22" i="23"/>
  <c r="L22" i="23"/>
  <c r="P22" i="23"/>
  <c r="T22" i="23"/>
  <c r="X22" i="23"/>
  <c r="AB22" i="23"/>
  <c r="AF22" i="23"/>
  <c r="AJ22" i="23"/>
  <c r="D23" i="23"/>
  <c r="H23" i="23"/>
  <c r="L23" i="23"/>
  <c r="P23" i="23"/>
  <c r="T23" i="23"/>
  <c r="X23" i="23"/>
  <c r="AB23" i="23"/>
  <c r="AF23" i="23"/>
  <c r="AJ23" i="23"/>
  <c r="D24" i="23"/>
  <c r="H24" i="23"/>
  <c r="L24" i="23"/>
  <c r="P24" i="23"/>
  <c r="T24" i="23"/>
  <c r="X24" i="23"/>
  <c r="AB24" i="23"/>
  <c r="AF24" i="23"/>
  <c r="AJ24" i="23"/>
  <c r="D25" i="23"/>
  <c r="H25" i="23"/>
  <c r="G22" i="11" l="1"/>
  <c r="C41" i="3"/>
  <c r="E41" i="3" s="1"/>
  <c r="C40" i="3"/>
  <c r="E40" i="3" s="1"/>
  <c r="C39" i="3"/>
  <c r="E39" i="3" s="1"/>
  <c r="C38" i="3"/>
  <c r="E38" i="3" s="1"/>
  <c r="C37" i="3"/>
  <c r="E37" i="3" s="1"/>
  <c r="C36" i="3"/>
  <c r="E36" i="3" s="1"/>
  <c r="C35" i="3"/>
  <c r="E35" i="3" s="1"/>
  <c r="C34" i="3"/>
  <c r="E34" i="3" s="1"/>
  <c r="C33" i="3"/>
  <c r="E33" i="3" s="1"/>
  <c r="C32" i="3"/>
  <c r="E32" i="3" s="1"/>
  <c r="C31" i="3"/>
  <c r="E31" i="3" s="1"/>
  <c r="C30" i="3"/>
  <c r="E30" i="3" s="1"/>
  <c r="C29" i="3"/>
  <c r="E29" i="3" s="1"/>
  <c r="C28" i="3"/>
  <c r="E28" i="3" s="1"/>
  <c r="C27" i="3"/>
  <c r="E27" i="3" s="1"/>
  <c r="C26" i="3"/>
  <c r="E26" i="3" s="1"/>
  <c r="C25" i="3"/>
  <c r="E25" i="3" s="1"/>
  <c r="C24" i="3"/>
  <c r="E24" i="3" s="1"/>
  <c r="C23" i="3"/>
  <c r="E23" i="3" s="1"/>
  <c r="C22" i="3"/>
  <c r="E22" i="3" s="1"/>
  <c r="C21" i="3"/>
  <c r="E21" i="3" s="1"/>
  <c r="C20" i="3"/>
  <c r="E20" i="3" s="1"/>
  <c r="C19" i="3"/>
  <c r="E19" i="3" s="1"/>
  <c r="C18" i="3"/>
  <c r="E18" i="3" s="1"/>
  <c r="C17" i="3"/>
  <c r="E17" i="3" s="1"/>
  <c r="C16" i="3"/>
  <c r="E16" i="3" s="1"/>
  <c r="C15" i="3"/>
  <c r="E15" i="3" s="1"/>
  <c r="C14" i="3"/>
  <c r="E14" i="3" s="1"/>
  <c r="C13" i="3"/>
  <c r="E13" i="3" s="1"/>
  <c r="C12" i="3"/>
  <c r="E12" i="3" s="1"/>
  <c r="C11" i="3"/>
  <c r="E11" i="3" s="1"/>
  <c r="C10" i="3"/>
  <c r="E10" i="3" s="1"/>
  <c r="C9" i="3"/>
  <c r="E9" i="3" s="1"/>
  <c r="C8" i="3"/>
  <c r="E8" i="3" s="1"/>
  <c r="C7" i="3"/>
  <c r="E7" i="3" s="1"/>
  <c r="C6" i="3"/>
  <c r="E6" i="3" s="1"/>
  <c r="F6" i="3" s="1" a="1"/>
  <c r="F6" i="3" l="1"/>
  <c r="F8" i="3"/>
  <c r="F13" i="3"/>
  <c r="F19" i="3"/>
  <c r="F24" i="3"/>
  <c r="F29" i="3"/>
  <c r="F35" i="3"/>
  <c r="F40" i="3"/>
  <c r="F11" i="3"/>
  <c r="F16" i="3"/>
  <c r="F21" i="3"/>
  <c r="F27" i="3"/>
  <c r="F32" i="3"/>
  <c r="F37" i="3"/>
  <c r="F7" i="3"/>
  <c r="F17" i="3"/>
  <c r="F23" i="3"/>
  <c r="F28" i="3"/>
  <c r="F33" i="3"/>
  <c r="F39" i="3"/>
  <c r="F9" i="3"/>
  <c r="F15" i="3"/>
  <c r="F20" i="3"/>
  <c r="F25" i="3"/>
  <c r="F31" i="3"/>
  <c r="F36" i="3"/>
  <c r="F41" i="3"/>
  <c r="F12" i="3"/>
  <c r="F38" i="3"/>
  <c r="F22" i="3"/>
  <c r="F18" i="3"/>
  <c r="F14" i="3"/>
  <c r="F26" i="3"/>
  <c r="F10" i="3"/>
  <c r="F34" i="3"/>
  <c r="F30" i="3"/>
  <c r="G34" i="11"/>
  <c r="G47" i="11"/>
  <c r="G49" i="11"/>
  <c r="G24" i="11"/>
  <c r="G25" i="11"/>
  <c r="G20" i="11"/>
  <c r="G46" i="11"/>
  <c r="G48" i="11"/>
  <c r="G19" i="11"/>
  <c r="G37" i="11"/>
  <c r="G31" i="11"/>
  <c r="G42" i="11"/>
  <c r="G43" i="11"/>
  <c r="G18" i="11"/>
  <c r="G39" i="11"/>
  <c r="G33" i="11"/>
  <c r="G32" i="11"/>
  <c r="G21" i="11"/>
  <c r="G44" i="11"/>
  <c r="G30" i="11"/>
  <c r="G45" i="11"/>
  <c r="G27" i="11"/>
  <c r="G50" i="11"/>
  <c r="G23" i="11"/>
  <c r="G26" i="11"/>
  <c r="G16" i="11"/>
  <c r="G41" i="11"/>
  <c r="G28" i="11"/>
  <c r="G17" i="11"/>
  <c r="G40" i="11"/>
  <c r="G38" i="11"/>
  <c r="G36" i="11"/>
  <c r="G15" i="11"/>
  <c r="G29" i="11"/>
  <c r="G35" i="11"/>
  <c r="L42" i="3"/>
  <c r="D4" i="16"/>
  <c r="E47" i="7"/>
  <c r="M42" i="3" l="1"/>
  <c r="M10" i="3"/>
  <c r="M38" i="3"/>
  <c r="M35" i="3"/>
  <c r="M28" i="3"/>
  <c r="M16" i="3"/>
  <c r="M15" i="3"/>
  <c r="M39" i="3"/>
  <c r="M13" i="3"/>
  <c r="M32" i="3"/>
  <c r="M24" i="3"/>
  <c r="M29" i="3"/>
  <c r="M18" i="3"/>
  <c r="M36" i="3"/>
  <c r="M20" i="3"/>
  <c r="M25" i="3"/>
  <c r="M7" i="3"/>
  <c r="M37" i="3"/>
  <c r="M11" i="3"/>
  <c r="M34" i="3"/>
  <c r="M22" i="3"/>
  <c r="M17" i="3"/>
  <c r="M14" i="3"/>
  <c r="M31" i="3"/>
  <c r="M12" i="3"/>
  <c r="M9" i="3"/>
  <c r="M6" i="3"/>
  <c r="M40" i="3"/>
  <c r="M23" i="3"/>
  <c r="M21" i="3"/>
  <c r="M19" i="3"/>
  <c r="M30" i="3"/>
  <c r="M41" i="3"/>
  <c r="M27" i="3"/>
  <c r="M33" i="3"/>
  <c r="M8" i="3"/>
  <c r="M26" i="3"/>
  <c r="AA6" i="3"/>
  <c r="G51" i="11"/>
  <c r="AE6" i="3" l="1"/>
  <c r="AA22" i="3"/>
  <c r="F31" i="11"/>
  <c r="AA21" i="3"/>
  <c r="F30" i="11"/>
  <c r="AA12" i="3"/>
  <c r="F21" i="11"/>
  <c r="AA17" i="3"/>
  <c r="F26" i="11"/>
  <c r="AA11" i="3"/>
  <c r="F20" i="11"/>
  <c r="AA32" i="3"/>
  <c r="F41" i="11"/>
  <c r="AA20" i="3"/>
  <c r="F29" i="11"/>
  <c r="AA37" i="3"/>
  <c r="F46" i="11"/>
  <c r="AA28" i="3"/>
  <c r="F37" i="11"/>
  <c r="AA38" i="3"/>
  <c r="F47" i="11"/>
  <c r="AA10" i="3"/>
  <c r="F19" i="11"/>
  <c r="AA27" i="3"/>
  <c r="F36" i="11"/>
  <c r="AA18" i="3"/>
  <c r="F27" i="11"/>
  <c r="AA7" i="3"/>
  <c r="F16" i="11"/>
  <c r="AA31" i="3"/>
  <c r="F40" i="11"/>
  <c r="AA35" i="3"/>
  <c r="F44" i="11"/>
  <c r="AA23" i="3"/>
  <c r="F32" i="11"/>
  <c r="AA14" i="3"/>
  <c r="F23" i="11"/>
  <c r="AA15" i="3"/>
  <c r="F24" i="11"/>
  <c r="AA36" i="3"/>
  <c r="F45" i="11"/>
  <c r="AA8" i="3"/>
  <c r="F17" i="11"/>
  <c r="AA9" i="3"/>
  <c r="F18" i="11"/>
  <c r="AA34" i="3"/>
  <c r="F43" i="11"/>
  <c r="AA26" i="3"/>
  <c r="F35" i="11"/>
  <c r="F15" i="11"/>
  <c r="AA41" i="3"/>
  <c r="F50" i="11"/>
  <c r="AA24" i="3"/>
  <c r="F33" i="11"/>
  <c r="AA29" i="3"/>
  <c r="F38" i="11"/>
  <c r="AA33" i="3"/>
  <c r="F42" i="11"/>
  <c r="AA39" i="3"/>
  <c r="F48" i="11"/>
  <c r="AA30" i="3"/>
  <c r="F39" i="11"/>
  <c r="AA13" i="3"/>
  <c r="F22" i="11"/>
  <c r="AA19" i="3"/>
  <c r="F28" i="11"/>
  <c r="AA40" i="3"/>
  <c r="F49" i="11"/>
  <c r="AA25" i="3"/>
  <c r="F34" i="11"/>
  <c r="AA16" i="3"/>
  <c r="F25" i="11"/>
  <c r="J42" i="11"/>
  <c r="F42" i="3"/>
  <c r="AE40" i="3" l="1"/>
  <c r="G42" i="3"/>
  <c r="G30" i="3"/>
  <c r="G39" i="3"/>
  <c r="G19" i="3"/>
  <c r="G20" i="3"/>
  <c r="G35" i="3"/>
  <c r="G36" i="3"/>
  <c r="G16" i="3"/>
  <c r="G38" i="3"/>
  <c r="G32" i="3"/>
  <c r="G6" i="3"/>
  <c r="G14" i="3"/>
  <c r="G17" i="3"/>
  <c r="G34" i="3"/>
  <c r="G33" i="3"/>
  <c r="G13" i="3"/>
  <c r="G15" i="3"/>
  <c r="G29" i="3"/>
  <c r="G31" i="3"/>
  <c r="G11" i="3"/>
  <c r="G21" i="3"/>
  <c r="G37" i="3"/>
  <c r="G23" i="3"/>
  <c r="G12" i="3"/>
  <c r="G27" i="3"/>
  <c r="G18" i="3"/>
  <c r="G7" i="3"/>
  <c r="G10" i="3"/>
  <c r="G28" i="3"/>
  <c r="G8" i="3"/>
  <c r="G9" i="3"/>
  <c r="G24" i="3"/>
  <c r="G25" i="3"/>
  <c r="G40" i="3"/>
  <c r="G41" i="3"/>
  <c r="G22" i="3"/>
  <c r="G26" i="3"/>
  <c r="AE33" i="3"/>
  <c r="AE27" i="3"/>
  <c r="J25" i="11"/>
  <c r="AE16" i="3"/>
  <c r="J22" i="11"/>
  <c r="AE13" i="3"/>
  <c r="J48" i="11"/>
  <c r="AE39" i="3"/>
  <c r="J38" i="11"/>
  <c r="AE29" i="3"/>
  <c r="J50" i="11"/>
  <c r="AE41" i="3"/>
  <c r="J35" i="11"/>
  <c r="AE26" i="3"/>
  <c r="J18" i="11"/>
  <c r="AE9" i="3"/>
  <c r="J45" i="11"/>
  <c r="AE36" i="3"/>
  <c r="J23" i="11"/>
  <c r="AE14" i="3"/>
  <c r="J44" i="11"/>
  <c r="AE35" i="3"/>
  <c r="J16" i="11"/>
  <c r="AE7" i="3"/>
  <c r="J47" i="11"/>
  <c r="AE38" i="3"/>
  <c r="J46" i="11"/>
  <c r="AE37" i="3"/>
  <c r="J41" i="11"/>
  <c r="AE32" i="3"/>
  <c r="J26" i="11"/>
  <c r="AE17" i="3"/>
  <c r="J30" i="11"/>
  <c r="AE21" i="3"/>
  <c r="J49" i="11"/>
  <c r="J34" i="11"/>
  <c r="AE25" i="3"/>
  <c r="J28" i="11"/>
  <c r="AE19" i="3"/>
  <c r="J39" i="11"/>
  <c r="AE30" i="3"/>
  <c r="J33" i="11"/>
  <c r="AE24" i="3"/>
  <c r="J15" i="11"/>
  <c r="J43" i="11"/>
  <c r="AE34" i="3"/>
  <c r="J17" i="11"/>
  <c r="AE8" i="3"/>
  <c r="J24" i="11"/>
  <c r="AE15" i="3"/>
  <c r="J32" i="11"/>
  <c r="AE23" i="3"/>
  <c r="J40" i="11"/>
  <c r="AE31" i="3"/>
  <c r="J27" i="11"/>
  <c r="AE18" i="3"/>
  <c r="J19" i="11"/>
  <c r="AE10" i="3"/>
  <c r="J37" i="11"/>
  <c r="AE28" i="3"/>
  <c r="J29" i="11"/>
  <c r="AE20" i="3"/>
  <c r="J20" i="11"/>
  <c r="AE11" i="3"/>
  <c r="J21" i="11"/>
  <c r="AE12" i="3"/>
  <c r="J31" i="11"/>
  <c r="AE22" i="3"/>
  <c r="AA42" i="3"/>
  <c r="AB28" i="3" s="1"/>
  <c r="J36" i="11"/>
  <c r="F51" i="11"/>
  <c r="C42" i="3"/>
  <c r="AB37" i="3" l="1"/>
  <c r="AB30" i="3"/>
  <c r="AB9" i="3"/>
  <c r="AB23" i="3"/>
  <c r="AB13" i="3"/>
  <c r="AB26" i="3"/>
  <c r="AB12" i="3"/>
  <c r="AB15" i="3"/>
  <c r="AB40" i="3"/>
  <c r="AB35" i="3"/>
  <c r="AB10" i="3"/>
  <c r="AB41" i="3"/>
  <c r="AB38" i="3"/>
  <c r="AB22" i="3"/>
  <c r="AB21" i="3"/>
  <c r="AB7" i="3"/>
  <c r="AB42" i="3"/>
  <c r="AB6" i="3"/>
  <c r="AB17" i="3"/>
  <c r="AB27" i="3"/>
  <c r="AB14" i="3"/>
  <c r="AB24" i="3"/>
  <c r="AB19" i="3"/>
  <c r="K28" i="11" s="1"/>
  <c r="AB11" i="3"/>
  <c r="AB18" i="3"/>
  <c r="AB8" i="3"/>
  <c r="AB29" i="3"/>
  <c r="AB32" i="3"/>
  <c r="AB36" i="3"/>
  <c r="AB33" i="3"/>
  <c r="AB25" i="3"/>
  <c r="AB20" i="3"/>
  <c r="AB31" i="3"/>
  <c r="AB34" i="3"/>
  <c r="AB39" i="3"/>
  <c r="AB16" i="3"/>
  <c r="AE42" i="3"/>
  <c r="AF42" i="3" s="1"/>
  <c r="J54" i="11" s="1"/>
  <c r="J51" i="11"/>
  <c r="K15" i="11" l="1"/>
  <c r="K32" i="11"/>
  <c r="K30" i="11"/>
  <c r="K16" i="11"/>
  <c r="K40" i="11"/>
  <c r="K51" i="11"/>
  <c r="K19" i="11"/>
  <c r="K29" i="11"/>
  <c r="K34" i="11"/>
  <c r="K20" i="11"/>
  <c r="K45" i="11"/>
  <c r="K46" i="11"/>
  <c r="K43" i="11"/>
  <c r="K49" i="11"/>
  <c r="K22" i="11"/>
  <c r="K47" i="11"/>
  <c r="K42" i="11"/>
  <c r="K18" i="11"/>
  <c r="K50" i="11"/>
  <c r="K21" i="11"/>
  <c r="K35" i="11"/>
  <c r="K37" i="11"/>
  <c r="K26" i="11"/>
  <c r="K17" i="11"/>
  <c r="K36" i="11"/>
  <c r="K41" i="11"/>
  <c r="K44" i="11"/>
  <c r="K31" i="11"/>
  <c r="K25" i="11"/>
  <c r="K24" i="11"/>
  <c r="K39" i="11"/>
  <c r="K33" i="11"/>
  <c r="K38" i="11"/>
  <c r="K48" i="11"/>
  <c r="K23" i="11"/>
  <c r="K27" i="11"/>
</calcChain>
</file>

<file path=xl/comments1.xml><?xml version="1.0" encoding="utf-8"?>
<comments xmlns="http://schemas.openxmlformats.org/spreadsheetml/2006/main">
  <authors>
    <author>oitapref</author>
  </authors>
  <commentList>
    <comment ref="E3" authorId="0">
      <text>
        <r>
          <rPr>
            <b/>
            <sz val="9"/>
            <color indexed="81"/>
            <rFont val="ＭＳ Ｐゴシック"/>
            <family val="3"/>
            <charset val="128"/>
          </rPr>
          <t>生産価格を「1」とした変化率を粗付加価値を「1」とした変化率に変換</t>
        </r>
      </text>
    </comment>
  </commentList>
</comments>
</file>

<file path=xl/sharedStrings.xml><?xml version="1.0" encoding="utf-8"?>
<sst xmlns="http://schemas.openxmlformats.org/spreadsheetml/2006/main" count="600" uniqueCount="209">
  <si>
    <t>農業</t>
  </si>
  <si>
    <t>林業</t>
  </si>
  <si>
    <t>漁業</t>
  </si>
  <si>
    <t>鉱業</t>
  </si>
  <si>
    <t>飲食料品</t>
  </si>
  <si>
    <t>繊維製品</t>
  </si>
  <si>
    <t>パルプ・紙・木製品</t>
  </si>
  <si>
    <t>化学製品</t>
  </si>
  <si>
    <t>石油・石炭製品</t>
  </si>
  <si>
    <t>窯業・土石製品</t>
  </si>
  <si>
    <t>鉄鋼</t>
  </si>
  <si>
    <t>非鉄金属</t>
  </si>
  <si>
    <t>金属製品</t>
  </si>
  <si>
    <t>一般機械</t>
  </si>
  <si>
    <t>電気機械</t>
  </si>
  <si>
    <t>情報･通信機器</t>
  </si>
  <si>
    <t>電子部品</t>
  </si>
  <si>
    <t>輸送機械</t>
  </si>
  <si>
    <t>その他の製造工業製品</t>
  </si>
  <si>
    <t>建設</t>
  </si>
  <si>
    <t>電力・ガス・熱供給</t>
  </si>
  <si>
    <t>商業</t>
  </si>
  <si>
    <t>金融・保険</t>
  </si>
  <si>
    <t>不動産</t>
  </si>
  <si>
    <t>情報通信</t>
  </si>
  <si>
    <t>公務</t>
  </si>
  <si>
    <t>教育・研究</t>
  </si>
  <si>
    <t>対事業所サービス</t>
  </si>
  <si>
    <t>対個人サービス</t>
  </si>
  <si>
    <t>事務用品</t>
  </si>
  <si>
    <t>分類不明</t>
  </si>
  <si>
    <t>逆行列係数表 （36部門表）</t>
    <rPh sb="0" eb="3">
      <t>ギャクギョウレツ</t>
    </rPh>
    <rPh sb="3" eb="6">
      <t>ケイスウヒョウ</t>
    </rPh>
    <rPh sb="10" eb="12">
      <t>ブモン</t>
    </rPh>
    <phoneticPr fontId="4"/>
  </si>
  <si>
    <t>型</t>
    <rPh sb="0" eb="1">
      <t>カタ</t>
    </rPh>
    <phoneticPr fontId="4"/>
  </si>
  <si>
    <t>A</t>
    <phoneticPr fontId="7"/>
  </si>
  <si>
    <t>計</t>
    <rPh sb="0" eb="1">
      <t>ケイ</t>
    </rPh>
    <phoneticPr fontId="4"/>
  </si>
  <si>
    <t>産業連関分析結果</t>
    <rPh sb="0" eb="2">
      <t>サンギョウ</t>
    </rPh>
    <rPh sb="2" eb="4">
      <t>レンカン</t>
    </rPh>
    <rPh sb="4" eb="6">
      <t>ブンセキ</t>
    </rPh>
    <rPh sb="6" eb="8">
      <t>ケッカ</t>
    </rPh>
    <phoneticPr fontId="7"/>
  </si>
  <si>
    <t>部門</t>
    <rPh sb="0" eb="2">
      <t>ブモン</t>
    </rPh>
    <phoneticPr fontId="4"/>
  </si>
  <si>
    <t>１　分析テーマ</t>
    <rPh sb="2" eb="4">
      <t>ブンセキ</t>
    </rPh>
    <phoneticPr fontId="4"/>
  </si>
  <si>
    <t>２　分析内容</t>
    <rPh sb="2" eb="4">
      <t>ブンセキ</t>
    </rPh>
    <rPh sb="4" eb="6">
      <t>ナイヨウ</t>
    </rPh>
    <phoneticPr fontId="7"/>
  </si>
  <si>
    <t>分析テーマ</t>
    <rPh sb="0" eb="2">
      <t>ブンセキ</t>
    </rPh>
    <phoneticPr fontId="4"/>
  </si>
  <si>
    <t>１．ご利用にあたって</t>
    <rPh sb="3" eb="5">
      <t>リヨウ</t>
    </rPh>
    <phoneticPr fontId="3"/>
  </si>
  <si>
    <t>２．分析ツールの使用方法</t>
    <rPh sb="2" eb="4">
      <t>ブンセキ</t>
    </rPh>
    <rPh sb="8" eb="10">
      <t>シヨウ</t>
    </rPh>
    <rPh sb="10" eb="12">
      <t>ホウホウ</t>
    </rPh>
    <phoneticPr fontId="3"/>
  </si>
  <si>
    <t>４．その他</t>
    <rPh sb="4" eb="5">
      <t>ホカ</t>
    </rPh>
    <phoneticPr fontId="3"/>
  </si>
  <si>
    <t>分析ツールを利用した結果を公表・発表した場合は大分県企画振興部統計調査課統計分析班までご連絡ください。</t>
    <rPh sb="0" eb="2">
      <t>ブンセキ</t>
    </rPh>
    <rPh sb="6" eb="8">
      <t>リヨウ</t>
    </rPh>
    <rPh sb="10" eb="12">
      <t>ケッカ</t>
    </rPh>
    <rPh sb="13" eb="15">
      <t>コウヒョウ</t>
    </rPh>
    <rPh sb="16" eb="18">
      <t>ハッピョウ</t>
    </rPh>
    <rPh sb="20" eb="22">
      <t>バアイ</t>
    </rPh>
    <rPh sb="23" eb="25">
      <t>オオイタ</t>
    </rPh>
    <rPh sb="25" eb="26">
      <t>ケン</t>
    </rPh>
    <rPh sb="26" eb="28">
      <t>キカク</t>
    </rPh>
    <rPh sb="28" eb="30">
      <t>シンコウ</t>
    </rPh>
    <rPh sb="30" eb="31">
      <t>ブ</t>
    </rPh>
    <rPh sb="31" eb="33">
      <t>トウケイ</t>
    </rPh>
    <rPh sb="33" eb="35">
      <t>チョウサ</t>
    </rPh>
    <rPh sb="35" eb="36">
      <t>カ</t>
    </rPh>
    <rPh sb="36" eb="38">
      <t>トウケイ</t>
    </rPh>
    <rPh sb="38" eb="40">
      <t>ブンセキ</t>
    </rPh>
    <rPh sb="40" eb="41">
      <t>ハン</t>
    </rPh>
    <rPh sb="44" eb="46">
      <t>レンラク</t>
    </rPh>
    <phoneticPr fontId="3"/>
  </si>
  <si>
    <t>分析ツールは産業連関表の利用方法を例示したに過ぎず、分析ツールによる結果を大分県が保証するものではありません。</t>
  </si>
  <si>
    <t>分析方法の見直し等により、分析ツールを予告なしに変更する場合があります。</t>
    <rPh sb="0" eb="2">
      <t>ブンセキ</t>
    </rPh>
    <rPh sb="2" eb="4">
      <t>ホウホウ</t>
    </rPh>
    <rPh sb="5" eb="7">
      <t>ミナオ</t>
    </rPh>
    <rPh sb="8" eb="9">
      <t>トウ</t>
    </rPh>
    <rPh sb="13" eb="15">
      <t>ブンセキ</t>
    </rPh>
    <rPh sb="19" eb="21">
      <t>ヨコク</t>
    </rPh>
    <rPh sb="24" eb="26">
      <t>ヘンコウ</t>
    </rPh>
    <rPh sb="28" eb="30">
      <t>バアイ</t>
    </rPh>
    <phoneticPr fontId="3"/>
  </si>
  <si>
    <t>〒870-8501　大分県大分市大手町３－１－１</t>
    <phoneticPr fontId="4"/>
  </si>
  <si>
    <t>E-mail：a10800@pref.oita.lg.jp</t>
    <phoneticPr fontId="4"/>
  </si>
  <si>
    <t>大分県 企画振興部 統計調査課 統計分析班</t>
    <rPh sb="0" eb="2">
      <t>オオイタ</t>
    </rPh>
    <rPh sb="2" eb="3">
      <t>ケン</t>
    </rPh>
    <rPh sb="4" eb="6">
      <t>キカク</t>
    </rPh>
    <rPh sb="6" eb="8">
      <t>シンコウ</t>
    </rPh>
    <rPh sb="8" eb="9">
      <t>ブ</t>
    </rPh>
    <rPh sb="10" eb="12">
      <t>トウケイ</t>
    </rPh>
    <rPh sb="12" eb="15">
      <t>チョウサカ</t>
    </rPh>
    <rPh sb="16" eb="18">
      <t>トウケイ</t>
    </rPh>
    <rPh sb="18" eb="20">
      <t>ブンセキ</t>
    </rPh>
    <rPh sb="20" eb="21">
      <t>ハン</t>
    </rPh>
    <phoneticPr fontId="3"/>
  </si>
  <si>
    <t>分析ツールに関する問い合わせは下記までお願いします。</t>
    <rPh sb="0" eb="2">
      <t>ブンセキ</t>
    </rPh>
    <rPh sb="6" eb="7">
      <t>カン</t>
    </rPh>
    <rPh sb="9" eb="10">
      <t>ト</t>
    </rPh>
    <rPh sb="11" eb="12">
      <t>ア</t>
    </rPh>
    <rPh sb="15" eb="17">
      <t>カキ</t>
    </rPh>
    <rPh sb="20" eb="21">
      <t>ネガ</t>
    </rPh>
    <phoneticPr fontId="3"/>
  </si>
  <si>
    <t>1)</t>
    <phoneticPr fontId="4"/>
  </si>
  <si>
    <t>2)</t>
    <phoneticPr fontId="4"/>
  </si>
  <si>
    <t>3)</t>
    <phoneticPr fontId="4"/>
  </si>
  <si>
    <t>4)</t>
    <phoneticPr fontId="4"/>
  </si>
  <si>
    <t>※四捨五入の関係で内訳が合計と一致しない場合があります。</t>
    <rPh sb="1" eb="5">
      <t>シシャゴニュウ</t>
    </rPh>
    <rPh sb="6" eb="8">
      <t>カンケイ</t>
    </rPh>
    <rPh sb="12" eb="14">
      <t>ゴウケイ</t>
    </rPh>
    <rPh sb="15" eb="17">
      <t>イッチ</t>
    </rPh>
    <rPh sb="20" eb="22">
      <t>バアイ</t>
    </rPh>
    <phoneticPr fontId="4"/>
  </si>
  <si>
    <t>電話：097-506-2442　FAX：097-506-1727</t>
    <rPh sb="0" eb="2">
      <t>デンワ</t>
    </rPh>
    <phoneticPr fontId="4"/>
  </si>
  <si>
    <t>電気機械</t>
    <rPh sb="0" eb="2">
      <t>デンキ</t>
    </rPh>
    <rPh sb="2" eb="4">
      <t>キカイ</t>
    </rPh>
    <phoneticPr fontId="2"/>
  </si>
  <si>
    <t>水道</t>
  </si>
  <si>
    <t>廃棄物処理</t>
  </si>
  <si>
    <t>医療・福祉</t>
    <rPh sb="0" eb="2">
      <t>イリョウ</t>
    </rPh>
    <rPh sb="3" eb="5">
      <t>フクシ</t>
    </rPh>
    <phoneticPr fontId="2"/>
  </si>
  <si>
    <t>その他の非営利団体サービス</t>
    <rPh sb="4" eb="7">
      <t>ヒエイリ</t>
    </rPh>
    <rPh sb="7" eb="9">
      <t>ダンタイ</t>
    </rPh>
    <phoneticPr fontId="2"/>
  </si>
  <si>
    <t>平成23年（2011年）大分県産業連関表</t>
    <rPh sb="12" eb="15">
      <t>オオイタケン</t>
    </rPh>
    <phoneticPr fontId="4"/>
  </si>
  <si>
    <t>医療・福祉</t>
  </si>
  <si>
    <t>その他の非営利団体サービス</t>
  </si>
  <si>
    <t>生産者価格評価表 （36部門表）</t>
    <rPh sb="0" eb="3">
      <t>セイサンシャ</t>
    </rPh>
    <rPh sb="3" eb="5">
      <t>カカク</t>
    </rPh>
    <rPh sb="5" eb="8">
      <t>ヒョウカヒョウ</t>
    </rPh>
    <rPh sb="12" eb="14">
      <t>ブモン</t>
    </rPh>
    <rPh sb="14" eb="15">
      <t>ヒョウ</t>
    </rPh>
    <phoneticPr fontId="2"/>
  </si>
  <si>
    <t>平成23年（2011年）大分県産業連関表</t>
    <rPh sb="12" eb="15">
      <t>オオイタケン</t>
    </rPh>
    <phoneticPr fontId="2"/>
  </si>
  <si>
    <t>単位：100万円</t>
    <rPh sb="0" eb="2">
      <t>タンイ</t>
    </rPh>
    <rPh sb="6" eb="8">
      <t>マンエン</t>
    </rPh>
    <phoneticPr fontId="2"/>
  </si>
  <si>
    <t>運輸・郵便</t>
  </si>
  <si>
    <t>石油・
石炭製品</t>
  </si>
  <si>
    <t>窯業・
土石製品</t>
  </si>
  <si>
    <t>情報･
通信機器</t>
  </si>
  <si>
    <t>電力・ガス・
熱供給</t>
  </si>
  <si>
    <t>対事業所
サービス</t>
  </si>
  <si>
    <t>対個人
サービス</t>
  </si>
  <si>
    <t>内生部門計</t>
  </si>
  <si>
    <t>家計外消費支出（行）</t>
  </si>
  <si>
    <t>雇用者所得</t>
  </si>
  <si>
    <t>営業余剰</t>
  </si>
  <si>
    <t>資本減耗引当</t>
  </si>
  <si>
    <t>間接税（関税・輸入品商品税を除く。）</t>
  </si>
  <si>
    <t>（控除）経常補助金</t>
  </si>
  <si>
    <t>粗付加価値部門計</t>
  </si>
  <si>
    <t>県内生産額</t>
  </si>
  <si>
    <t>行和</t>
  </si>
  <si>
    <t>感応度係数</t>
  </si>
  <si>
    <t>列和</t>
  </si>
  <si>
    <t>影響力係数</t>
  </si>
  <si>
    <t>家計外消費
支出（列）</t>
  </si>
  <si>
    <t>民間消費
支出</t>
  </si>
  <si>
    <t>一般政府
消費支出</t>
  </si>
  <si>
    <t>県内総固定
資本形成
（公的）</t>
  </si>
  <si>
    <t>県内総固定
資本形成
（民間）</t>
  </si>
  <si>
    <t>在庫純増</t>
  </si>
  <si>
    <t>調整項</t>
  </si>
  <si>
    <t>県内最終
需要計</t>
  </si>
  <si>
    <t>県内需要
合計</t>
  </si>
  <si>
    <t>移輸出</t>
  </si>
  <si>
    <t>最終需要計</t>
  </si>
  <si>
    <t>需要合計</t>
  </si>
  <si>
    <t>（控除）
移輸入</t>
  </si>
  <si>
    <t>最終需要
部門計</t>
  </si>
  <si>
    <t>■</t>
    <phoneticPr fontId="4"/>
  </si>
  <si>
    <t>「データ入力表」シートへの入力</t>
    <rPh sb="4" eb="6">
      <t>ニュウリョク</t>
    </rPh>
    <rPh sb="6" eb="7">
      <t>ヒョウ</t>
    </rPh>
    <rPh sb="13" eb="15">
      <t>ニュウリョク</t>
    </rPh>
    <phoneticPr fontId="4"/>
  </si>
  <si>
    <t>5）</t>
    <phoneticPr fontId="4"/>
  </si>
  <si>
    <t>「①結果」シートに、分析内容を入力します。</t>
    <rPh sb="2" eb="4">
      <t>ケッカ</t>
    </rPh>
    <rPh sb="10" eb="12">
      <t>ブンセキ</t>
    </rPh>
    <rPh sb="12" eb="14">
      <t>ナイヨウ</t>
    </rPh>
    <rPh sb="15" eb="17">
      <t>ニュウリョク</t>
    </rPh>
    <phoneticPr fontId="3"/>
  </si>
  <si>
    <t>結果の確認</t>
    <rPh sb="0" eb="2">
      <t>ケッカ</t>
    </rPh>
    <rPh sb="3" eb="5">
      <t>カクニン</t>
    </rPh>
    <phoneticPr fontId="4"/>
  </si>
  <si>
    <t>「①結果」シートへの入力</t>
    <rPh sb="2" eb="4">
      <t>ケッカ</t>
    </rPh>
    <rPh sb="10" eb="12">
      <t>ニュウリョク</t>
    </rPh>
    <phoneticPr fontId="4"/>
  </si>
  <si>
    <t>※</t>
    <phoneticPr fontId="4"/>
  </si>
  <si>
    <t>分析テーマの入力</t>
    <rPh sb="0" eb="2">
      <t>ブンセキ</t>
    </rPh>
    <rPh sb="6" eb="8">
      <t>ニュウリョク</t>
    </rPh>
    <phoneticPr fontId="4"/>
  </si>
  <si>
    <t>1　分析テーマを入力してください。</t>
    <rPh sb="2" eb="4">
      <t>ブンセキ</t>
    </rPh>
    <rPh sb="8" eb="10">
      <t>ニュウリョク</t>
    </rPh>
    <phoneticPr fontId="4"/>
  </si>
  <si>
    <t>波及寄与率</t>
    <rPh sb="0" eb="2">
      <t>ハキュウ</t>
    </rPh>
    <rPh sb="2" eb="5">
      <t>キヨリツ</t>
    </rPh>
    <phoneticPr fontId="7"/>
  </si>
  <si>
    <t>（単位：％）</t>
    <rPh sb="1" eb="3">
      <t>タンイ</t>
    </rPh>
    <phoneticPr fontId="4"/>
  </si>
  <si>
    <t>転置逆行列係数表 （36部門表）</t>
    <rPh sb="0" eb="2">
      <t>テンチ</t>
    </rPh>
    <rPh sb="2" eb="5">
      <t>ギャクギョウレツ</t>
    </rPh>
    <rPh sb="5" eb="8">
      <t>ケイスウヒョウ</t>
    </rPh>
    <rPh sb="12" eb="14">
      <t>ブモン</t>
    </rPh>
    <phoneticPr fontId="4"/>
  </si>
  <si>
    <t>波及寄与率</t>
    <rPh sb="0" eb="2">
      <t>ハキュウ</t>
    </rPh>
    <rPh sb="2" eb="5">
      <t>キヨリツ</t>
    </rPh>
    <phoneticPr fontId="4"/>
  </si>
  <si>
    <t>4　産業連関表による価格分析の注意点</t>
    <rPh sb="2" eb="4">
      <t>サンギョウ</t>
    </rPh>
    <rPh sb="4" eb="6">
      <t>レンカン</t>
    </rPh>
    <rPh sb="6" eb="7">
      <t>ヒョウ</t>
    </rPh>
    <rPh sb="10" eb="12">
      <t>カカク</t>
    </rPh>
    <rPh sb="12" eb="14">
      <t>ブンセキ</t>
    </rPh>
    <rPh sb="15" eb="18">
      <t>チュウイテン</t>
    </rPh>
    <phoneticPr fontId="3"/>
  </si>
  <si>
    <t>D=転置逆行列係数×C</t>
    <rPh sb="2" eb="4">
      <t>テンチ</t>
    </rPh>
    <rPh sb="4" eb="7">
      <t>ギャクギョウレツ</t>
    </rPh>
    <rPh sb="7" eb="9">
      <t>ケイスウ</t>
    </rPh>
    <phoneticPr fontId="4"/>
  </si>
  <si>
    <t>E</t>
    <phoneticPr fontId="7"/>
  </si>
  <si>
    <t>産業連関表による均衡価格分析は経済モデルの1つであり、いくつかの仮定や前提があります。</t>
    <rPh sb="0" eb="2">
      <t>サンギョウ</t>
    </rPh>
    <rPh sb="2" eb="4">
      <t>レンカン</t>
    </rPh>
    <rPh sb="4" eb="5">
      <t>ヒョウ</t>
    </rPh>
    <rPh sb="8" eb="10">
      <t>キンコウ</t>
    </rPh>
    <rPh sb="10" eb="12">
      <t>カカク</t>
    </rPh>
    <rPh sb="12" eb="14">
      <t>ブンセキ</t>
    </rPh>
    <rPh sb="15" eb="17">
      <t>ケイザイ</t>
    </rPh>
    <rPh sb="32" eb="34">
      <t>カテイ</t>
    </rPh>
    <rPh sb="35" eb="37">
      <t>ゼンテイ</t>
    </rPh>
    <phoneticPr fontId="3"/>
  </si>
  <si>
    <t>（価格波及効果）
価格変化率</t>
    <rPh sb="1" eb="3">
      <t>カカク</t>
    </rPh>
    <rPh sb="3" eb="5">
      <t>ハキュウ</t>
    </rPh>
    <rPh sb="5" eb="7">
      <t>コウカ</t>
    </rPh>
    <rPh sb="9" eb="11">
      <t>カカク</t>
    </rPh>
    <rPh sb="11" eb="13">
      <t>ヘンカ</t>
    </rPh>
    <rPh sb="13" eb="14">
      <t>リツ</t>
    </rPh>
    <phoneticPr fontId="7"/>
  </si>
  <si>
    <t>部門別価格波及効果　分析グラフ</t>
    <rPh sb="0" eb="3">
      <t>ブモンベツ</t>
    </rPh>
    <rPh sb="3" eb="5">
      <t>カカク</t>
    </rPh>
    <rPh sb="5" eb="9">
      <t>ハキュウコウカ</t>
    </rPh>
    <rPh sb="10" eb="12">
      <t>ブンセキ</t>
    </rPh>
    <phoneticPr fontId="4"/>
  </si>
  <si>
    <t>3　部門別価格波及効果</t>
    <rPh sb="2" eb="4">
      <t>ブモン</t>
    </rPh>
    <rPh sb="4" eb="5">
      <t>ベツ</t>
    </rPh>
    <rPh sb="5" eb="7">
      <t>カカク</t>
    </rPh>
    <rPh sb="7" eb="9">
      <t>ハキュウ</t>
    </rPh>
    <rPh sb="9" eb="11">
      <t>コウカ</t>
    </rPh>
    <phoneticPr fontId="4"/>
  </si>
  <si>
    <t>（価格波及効果）
国産品の価格変化率</t>
    <rPh sb="1" eb="3">
      <t>カカク</t>
    </rPh>
    <rPh sb="3" eb="5">
      <t>ハキュウ</t>
    </rPh>
    <rPh sb="5" eb="7">
      <t>コウカ</t>
    </rPh>
    <rPh sb="9" eb="11">
      <t>コクサン</t>
    </rPh>
    <rPh sb="11" eb="12">
      <t>ヒン</t>
    </rPh>
    <rPh sb="13" eb="15">
      <t>カカク</t>
    </rPh>
    <rPh sb="15" eb="17">
      <t>ヘンカ</t>
    </rPh>
    <rPh sb="17" eb="18">
      <t>リツ</t>
    </rPh>
    <phoneticPr fontId="7"/>
  </si>
  <si>
    <t>3）</t>
    <phoneticPr fontId="4"/>
  </si>
  <si>
    <t>価格変化率の入力</t>
    <rPh sb="0" eb="2">
      <t>カカク</t>
    </rPh>
    <rPh sb="2" eb="4">
      <t>ヘンカ</t>
    </rPh>
    <rPh sb="4" eb="5">
      <t>リツ</t>
    </rPh>
    <rPh sb="6" eb="8">
      <t>ニュウリョク</t>
    </rPh>
    <phoneticPr fontId="4"/>
  </si>
  <si>
    <t>ここで入力した内容は「①結果」シートと「②グラフ」シートに反映されます。</t>
    <phoneticPr fontId="4"/>
  </si>
  <si>
    <t>6）</t>
    <phoneticPr fontId="4"/>
  </si>
  <si>
    <t>「①結果」及び「②グラフ」シートに分析結果が出力され、印刷することができます。</t>
    <rPh sb="2" eb="4">
      <t>ケッカ</t>
    </rPh>
    <rPh sb="5" eb="6">
      <t>オヨ</t>
    </rPh>
    <rPh sb="17" eb="19">
      <t>ブンセキ</t>
    </rPh>
    <rPh sb="19" eb="21">
      <t>ケッカ</t>
    </rPh>
    <rPh sb="22" eb="24">
      <t>シュツリョク</t>
    </rPh>
    <rPh sb="27" eb="29">
      <t>インサツ</t>
    </rPh>
    <phoneticPr fontId="4"/>
  </si>
  <si>
    <t>商品の価格変化率が投入・産出という産業部門間の取引を通じて他の商品の価格にどれだけの影響を与えるかを計算しようとする「コスト・プッシュ型（コスト転嫁型）」の価格波及を前提としています。</t>
    <phoneticPr fontId="4"/>
  </si>
  <si>
    <t xml:space="preserve">価格波及の計算が、計算値どおりの値のままで次々と波及し、途中で中断することなく最後まで続くと仮定して計算が行われます。
</t>
    <rPh sb="0" eb="2">
      <t>カカク</t>
    </rPh>
    <rPh sb="2" eb="4">
      <t>ハキュウ</t>
    </rPh>
    <rPh sb="5" eb="7">
      <t>ケイサン</t>
    </rPh>
    <rPh sb="9" eb="12">
      <t>ケイサンチ</t>
    </rPh>
    <rPh sb="16" eb="17">
      <t>アタイ</t>
    </rPh>
    <rPh sb="21" eb="23">
      <t>ツギツギ</t>
    </rPh>
    <rPh sb="24" eb="26">
      <t>ハキュウ</t>
    </rPh>
    <rPh sb="28" eb="30">
      <t>トチュウ</t>
    </rPh>
    <rPh sb="31" eb="33">
      <t>チュウダン</t>
    </rPh>
    <rPh sb="39" eb="41">
      <t>サイゴ</t>
    </rPh>
    <rPh sb="43" eb="44">
      <t>ツヅ</t>
    </rPh>
    <rPh sb="46" eb="48">
      <t>カテイ</t>
    </rPh>
    <rPh sb="50" eb="52">
      <t>ケイサン</t>
    </rPh>
    <rPh sb="53" eb="54">
      <t>オコナ</t>
    </rPh>
    <phoneticPr fontId="3"/>
  </si>
  <si>
    <t>価格は市場の需給関係で決まることが多いことから、需要が旺盛で供給不足の時期には価格分析は適しません。</t>
    <phoneticPr fontId="4"/>
  </si>
  <si>
    <t>コスト・プッシュ型の価格波及ができる状態であっても、産業間取引の過程では、様々なクッションがあります。例えば、企業努力による生産性の向上や、取引先との関係を配慮した値上げの見送り、また、公共料金部門は認可料金なので計算どおりの価格波及がそれ以降の部門には及ばないなどの要因が存在し、波及を吸収する場合があります。</t>
    <phoneticPr fontId="4"/>
  </si>
  <si>
    <t>原材料等の投入構造は変わらないもの（投入係数は一定）であると仮定します。</t>
    <phoneticPr fontId="4"/>
  </si>
  <si>
    <t>1)</t>
    <phoneticPr fontId="4"/>
  </si>
  <si>
    <t>シャドウ・プライス（競争市場で成立すると期待される計算上の均衡価格、需要の変化は考慮しない）的な意味が濃く、現実の価格と異なります。</t>
    <rPh sb="10" eb="12">
      <t>キョウソウ</t>
    </rPh>
    <rPh sb="12" eb="14">
      <t>シジョウ</t>
    </rPh>
    <rPh sb="15" eb="17">
      <t>セイリツ</t>
    </rPh>
    <rPh sb="20" eb="22">
      <t>キタイ</t>
    </rPh>
    <rPh sb="25" eb="28">
      <t>ケイサンジョウ</t>
    </rPh>
    <rPh sb="29" eb="31">
      <t>キンコウ</t>
    </rPh>
    <rPh sb="31" eb="33">
      <t>カカク</t>
    </rPh>
    <rPh sb="34" eb="36">
      <t>ジュヨウ</t>
    </rPh>
    <rPh sb="37" eb="39">
      <t>ヘンカ</t>
    </rPh>
    <rPh sb="40" eb="42">
      <t>コウリョ</t>
    </rPh>
    <rPh sb="46" eb="47">
      <t>テキ</t>
    </rPh>
    <rPh sb="48" eb="50">
      <t>イミ</t>
    </rPh>
    <rPh sb="51" eb="52">
      <t>コ</t>
    </rPh>
    <rPh sb="54" eb="56">
      <t>ゲンジツ</t>
    </rPh>
    <rPh sb="57" eb="59">
      <t>カカク</t>
    </rPh>
    <rPh sb="60" eb="61">
      <t>コト</t>
    </rPh>
    <phoneticPr fontId="3"/>
  </si>
  <si>
    <t>2　与件データ（価格変化率％）を入力してください。</t>
    <rPh sb="2" eb="4">
      <t>ヨケン</t>
    </rPh>
    <rPh sb="8" eb="10">
      <t>カカク</t>
    </rPh>
    <rPh sb="10" eb="12">
      <t>ヘンカ</t>
    </rPh>
    <rPh sb="12" eb="13">
      <t>リツ</t>
    </rPh>
    <rPh sb="16" eb="18">
      <t>ニュウリョク</t>
    </rPh>
    <phoneticPr fontId="4"/>
  </si>
  <si>
    <t>雇用者所得</t>
    <rPh sb="0" eb="3">
      <t>コヨウシャ</t>
    </rPh>
    <rPh sb="3" eb="5">
      <t>ショトク</t>
    </rPh>
    <phoneticPr fontId="4"/>
  </si>
  <si>
    <t>営業余剰</t>
    <rPh sb="0" eb="2">
      <t>エイギョウ</t>
    </rPh>
    <rPh sb="2" eb="4">
      <t>ヨジョウ</t>
    </rPh>
    <phoneticPr fontId="4"/>
  </si>
  <si>
    <t>資本減耗引当</t>
    <rPh sb="0" eb="2">
      <t>シホン</t>
    </rPh>
    <rPh sb="2" eb="4">
      <t>ゲンモウ</t>
    </rPh>
    <rPh sb="4" eb="6">
      <t>ヒキアテ</t>
    </rPh>
    <phoneticPr fontId="4"/>
  </si>
  <si>
    <t>間接税</t>
    <rPh sb="0" eb="3">
      <t>カンセツゼイ</t>
    </rPh>
    <phoneticPr fontId="4"/>
  </si>
  <si>
    <t>　　　部門</t>
    <rPh sb="3" eb="5">
      <t>ブモン</t>
    </rPh>
    <phoneticPr fontId="4"/>
  </si>
  <si>
    <t>H=転置逆行列係数×G</t>
    <rPh sb="2" eb="4">
      <t>テンチ</t>
    </rPh>
    <rPh sb="4" eb="7">
      <t>ギャクギョウレツ</t>
    </rPh>
    <rPh sb="7" eb="9">
      <t>ケイスウ</t>
    </rPh>
    <phoneticPr fontId="4"/>
  </si>
  <si>
    <t>（価格波及効果）
合計</t>
    <rPh sb="1" eb="3">
      <t>カカク</t>
    </rPh>
    <rPh sb="3" eb="5">
      <t>ハキュウ</t>
    </rPh>
    <rPh sb="5" eb="7">
      <t>コウカ</t>
    </rPh>
    <rPh sb="9" eb="11">
      <t>ゴウケイ</t>
    </rPh>
    <phoneticPr fontId="7"/>
  </si>
  <si>
    <t>＜価格波及効果＞
価格変化率</t>
    <phoneticPr fontId="4"/>
  </si>
  <si>
    <t>＜当初設定＞
価格変化率
合計</t>
    <rPh sb="1" eb="3">
      <t>トウショ</t>
    </rPh>
    <rPh sb="3" eb="5">
      <t>セッテイ</t>
    </rPh>
    <rPh sb="7" eb="9">
      <t>カカク</t>
    </rPh>
    <rPh sb="9" eb="11">
      <t>ヘンカ</t>
    </rPh>
    <rPh sb="11" eb="12">
      <t>リツ</t>
    </rPh>
    <rPh sb="13" eb="15">
      <t>ゴウケイ</t>
    </rPh>
    <phoneticPr fontId="4"/>
  </si>
  <si>
    <t>平成23年（2011年）大分県産業連関表　価格波及効果分析ツール②</t>
    <rPh sb="0" eb="2">
      <t>ヘイセイ</t>
    </rPh>
    <rPh sb="4" eb="5">
      <t>ネン</t>
    </rPh>
    <rPh sb="10" eb="11">
      <t>ネン</t>
    </rPh>
    <rPh sb="12" eb="14">
      <t>オオイタ</t>
    </rPh>
    <rPh sb="14" eb="15">
      <t>ケン</t>
    </rPh>
    <rPh sb="15" eb="17">
      <t>サンギョウ</t>
    </rPh>
    <rPh sb="17" eb="19">
      <t>レンカン</t>
    </rPh>
    <rPh sb="19" eb="20">
      <t>ヒョウ</t>
    </rPh>
    <rPh sb="21" eb="23">
      <t>カカク</t>
    </rPh>
    <rPh sb="23" eb="25">
      <t>ハキュウ</t>
    </rPh>
    <rPh sb="25" eb="27">
      <t>コウカ</t>
    </rPh>
    <rPh sb="27" eb="29">
      <t>ブンセキ</t>
    </rPh>
    <phoneticPr fontId="3"/>
  </si>
  <si>
    <t>●粗付加価値率の変化</t>
    <rPh sb="1" eb="2">
      <t>ソ</t>
    </rPh>
    <rPh sb="2" eb="4">
      <t>フカ</t>
    </rPh>
    <rPh sb="4" eb="6">
      <t>カチ</t>
    </rPh>
    <rPh sb="6" eb="7">
      <t>リツ</t>
    </rPh>
    <rPh sb="8" eb="10">
      <t>ヘンカ</t>
    </rPh>
    <phoneticPr fontId="4"/>
  </si>
  <si>
    <t xml:space="preserve">「均衡価格モデル」に基づき、粗付加価値率の変化が県内の他部門へ与える価格波及効果について、推計します。
</t>
    <rPh sb="1" eb="3">
      <t>キンコウ</t>
    </rPh>
    <rPh sb="3" eb="5">
      <t>カカク</t>
    </rPh>
    <rPh sb="10" eb="11">
      <t>モト</t>
    </rPh>
    <rPh sb="14" eb="15">
      <t>アラ</t>
    </rPh>
    <rPh sb="15" eb="17">
      <t>フカ</t>
    </rPh>
    <rPh sb="17" eb="19">
      <t>カチ</t>
    </rPh>
    <rPh sb="19" eb="20">
      <t>リツ</t>
    </rPh>
    <rPh sb="21" eb="23">
      <t>ヘンカ</t>
    </rPh>
    <rPh sb="24" eb="26">
      <t>ケンナイ</t>
    </rPh>
    <rPh sb="27" eb="28">
      <t>ホカ</t>
    </rPh>
    <rPh sb="28" eb="30">
      <t>ブモン</t>
    </rPh>
    <rPh sb="31" eb="32">
      <t>アタ</t>
    </rPh>
    <rPh sb="34" eb="36">
      <t>カカク</t>
    </rPh>
    <rPh sb="36" eb="38">
      <t>ハキュウ</t>
    </rPh>
    <rPh sb="38" eb="40">
      <t>コウカ</t>
    </rPh>
    <rPh sb="45" eb="47">
      <t>スイケイ</t>
    </rPh>
    <phoneticPr fontId="4"/>
  </si>
  <si>
    <t>変化要因</t>
    <rPh sb="0" eb="2">
      <t>ヘンカ</t>
    </rPh>
    <rPh sb="2" eb="4">
      <t>ヨウイン</t>
    </rPh>
    <phoneticPr fontId="4"/>
  </si>
  <si>
    <t>価格波及効果分析ツール②　粗付加価値率の変化</t>
    <rPh sb="0" eb="2">
      <t>カカク</t>
    </rPh>
    <rPh sb="2" eb="4">
      <t>ハキュウ</t>
    </rPh>
    <rPh sb="4" eb="6">
      <t>コウカ</t>
    </rPh>
    <rPh sb="6" eb="8">
      <t>ブンセキ</t>
    </rPh>
    <rPh sb="13" eb="14">
      <t>ソ</t>
    </rPh>
    <rPh sb="14" eb="16">
      <t>フカ</t>
    </rPh>
    <rPh sb="16" eb="18">
      <t>カチ</t>
    </rPh>
    <rPh sb="18" eb="19">
      <t>リツ</t>
    </rPh>
    <rPh sb="20" eb="22">
      <t>ヘンカ</t>
    </rPh>
    <phoneticPr fontId="4"/>
  </si>
  <si>
    <t>（県内生産額により加重平均）</t>
    <rPh sb="1" eb="3">
      <t>ケンナイ</t>
    </rPh>
    <rPh sb="3" eb="6">
      <t>セイサンガク</t>
    </rPh>
    <rPh sb="9" eb="11">
      <t>カジュウ</t>
    </rPh>
    <rPh sb="11" eb="13">
      <t>ヘイキン</t>
    </rPh>
    <phoneticPr fontId="4"/>
  </si>
  <si>
    <t>県内生産額</t>
    <rPh sb="0" eb="2">
      <t>ケンナイ</t>
    </rPh>
    <rPh sb="2" eb="5">
      <t>セイサンガク</t>
    </rPh>
    <phoneticPr fontId="4"/>
  </si>
  <si>
    <t>全部門平均（県内生産額により加重平均）</t>
    <rPh sb="0" eb="2">
      <t>ゼンブ</t>
    </rPh>
    <rPh sb="2" eb="3">
      <t>モン</t>
    </rPh>
    <rPh sb="3" eb="5">
      <t>ヘイキン</t>
    </rPh>
    <rPh sb="6" eb="8">
      <t>ケンナイ</t>
    </rPh>
    <rPh sb="8" eb="11">
      <t>セイサンガク</t>
    </rPh>
    <rPh sb="14" eb="16">
      <t>カジュウ</t>
    </rPh>
    <rPh sb="16" eb="18">
      <t>ヘイキン</t>
    </rPh>
    <phoneticPr fontId="4"/>
  </si>
  <si>
    <t>（例）全産業部門で雇用者所得が一律に5％上昇した場合、他部門の価格への波及効果</t>
    <rPh sb="1" eb="2">
      <t>レイ</t>
    </rPh>
    <rPh sb="3" eb="4">
      <t>ゼン</t>
    </rPh>
    <rPh sb="4" eb="6">
      <t>サンギョウ</t>
    </rPh>
    <rPh sb="6" eb="8">
      <t>ブモン</t>
    </rPh>
    <rPh sb="9" eb="12">
      <t>コヨウシャ</t>
    </rPh>
    <rPh sb="12" eb="14">
      <t>ショトク</t>
    </rPh>
    <rPh sb="15" eb="17">
      <t>イチリツ</t>
    </rPh>
    <rPh sb="20" eb="22">
      <t>ジョウショウ</t>
    </rPh>
    <rPh sb="24" eb="26">
      <t>バアイ</t>
    </rPh>
    <rPh sb="27" eb="30">
      <t>タブモン</t>
    </rPh>
    <rPh sb="31" eb="33">
      <t>カカク</t>
    </rPh>
    <rPh sb="35" eb="37">
      <t>ハキュウ</t>
    </rPh>
    <rPh sb="37" eb="39">
      <t>コウカ</t>
    </rPh>
    <phoneticPr fontId="4"/>
  </si>
  <si>
    <t>各種係数表</t>
    <rPh sb="0" eb="2">
      <t>カクシュ</t>
    </rPh>
    <rPh sb="2" eb="4">
      <t>ケイスウ</t>
    </rPh>
    <rPh sb="4" eb="5">
      <t>ヒョウ</t>
    </rPh>
    <phoneticPr fontId="2"/>
  </si>
  <si>
    <t>出典：平成23年大分県産業連関表</t>
    <rPh sb="0" eb="2">
      <t>シュッテン</t>
    </rPh>
    <rPh sb="3" eb="5">
      <t>ヘイセイ</t>
    </rPh>
    <rPh sb="7" eb="8">
      <t>ネン</t>
    </rPh>
    <rPh sb="8" eb="11">
      <t>オオイタケン</t>
    </rPh>
    <rPh sb="11" eb="13">
      <t>サンギョウ</t>
    </rPh>
    <rPh sb="13" eb="16">
      <t>レンカンヒョウ</t>
    </rPh>
    <phoneticPr fontId="4"/>
  </si>
  <si>
    <t>雇用者所得率</t>
    <rPh sb="0" eb="3">
      <t>コヨウシャ</t>
    </rPh>
    <rPh sb="3" eb="5">
      <t>ショトク</t>
    </rPh>
    <rPh sb="5" eb="6">
      <t>リツ</t>
    </rPh>
    <phoneticPr fontId="2"/>
  </si>
  <si>
    <t>営業余剰率</t>
    <rPh sb="0" eb="2">
      <t>エイギョウ</t>
    </rPh>
    <rPh sb="2" eb="4">
      <t>ヨジョウ</t>
    </rPh>
    <rPh sb="4" eb="5">
      <t>リツ</t>
    </rPh>
    <phoneticPr fontId="2"/>
  </si>
  <si>
    <t>資本減耗引当率</t>
    <rPh sb="0" eb="2">
      <t>シホン</t>
    </rPh>
    <rPh sb="2" eb="4">
      <t>ゲンモウ</t>
    </rPh>
    <rPh sb="4" eb="6">
      <t>ヒキアテ</t>
    </rPh>
    <rPh sb="6" eb="7">
      <t>リツ</t>
    </rPh>
    <phoneticPr fontId="2"/>
  </si>
  <si>
    <t>間接税率</t>
    <rPh sb="0" eb="3">
      <t>カンセツゼイ</t>
    </rPh>
    <rPh sb="3" eb="4">
      <t>リツ</t>
    </rPh>
    <phoneticPr fontId="2"/>
  </si>
  <si>
    <t>投入係数表 （36部門表）</t>
    <rPh sb="0" eb="2">
      <t>トウニュウ</t>
    </rPh>
    <rPh sb="2" eb="5">
      <t>ケイスウヒョウ</t>
    </rPh>
    <rPh sb="9" eb="11">
      <t>ブモン</t>
    </rPh>
    <rPh sb="11" eb="12">
      <t>ヒョウ</t>
    </rPh>
    <phoneticPr fontId="4"/>
  </si>
  <si>
    <t>B</t>
    <phoneticPr fontId="4"/>
  </si>
  <si>
    <t>（投入係数表）
雇用者所得率</t>
    <rPh sb="1" eb="3">
      <t>トウニュウ</t>
    </rPh>
    <rPh sb="3" eb="5">
      <t>ケイスウ</t>
    </rPh>
    <rPh sb="5" eb="6">
      <t>ヒョウ</t>
    </rPh>
    <rPh sb="8" eb="11">
      <t>コヨウシャ</t>
    </rPh>
    <rPh sb="11" eb="13">
      <t>ショトク</t>
    </rPh>
    <rPh sb="13" eb="14">
      <t>リツ</t>
    </rPh>
    <phoneticPr fontId="4"/>
  </si>
  <si>
    <t>C=A×B</t>
    <phoneticPr fontId="4"/>
  </si>
  <si>
    <t>（入力値）
雇用者所得
変化率
（％）</t>
    <rPh sb="1" eb="4">
      <t>ニュウリョクチ</t>
    </rPh>
    <rPh sb="6" eb="9">
      <t>コヨウシャ</t>
    </rPh>
    <rPh sb="9" eb="11">
      <t>ショトク</t>
    </rPh>
    <rPh sb="12" eb="14">
      <t>ヘンカ</t>
    </rPh>
    <rPh sb="14" eb="15">
      <t>リツ</t>
    </rPh>
    <phoneticPr fontId="7"/>
  </si>
  <si>
    <t>雇用者所得
変化率
（％）</t>
    <rPh sb="0" eb="3">
      <t>コヨウシャ</t>
    </rPh>
    <rPh sb="3" eb="5">
      <t>ショトク</t>
    </rPh>
    <rPh sb="6" eb="8">
      <t>ヘンカ</t>
    </rPh>
    <rPh sb="8" eb="9">
      <t>リツ</t>
    </rPh>
    <phoneticPr fontId="4"/>
  </si>
  <si>
    <t>（入力値）
営業余剰
変化率
（％）</t>
    <rPh sb="1" eb="4">
      <t>ニュウリョクチ</t>
    </rPh>
    <rPh sb="6" eb="8">
      <t>エイギョウ</t>
    </rPh>
    <rPh sb="8" eb="10">
      <t>ヨジョウ</t>
    </rPh>
    <rPh sb="11" eb="13">
      <t>ヘンカ</t>
    </rPh>
    <rPh sb="13" eb="14">
      <t>リツ</t>
    </rPh>
    <phoneticPr fontId="7"/>
  </si>
  <si>
    <t>（投入係数表）
営業余剰率</t>
    <rPh sb="1" eb="3">
      <t>トウニュウ</t>
    </rPh>
    <rPh sb="3" eb="5">
      <t>ケイスウ</t>
    </rPh>
    <rPh sb="5" eb="6">
      <t>ヒョウ</t>
    </rPh>
    <rPh sb="8" eb="10">
      <t>エイギョウ</t>
    </rPh>
    <rPh sb="10" eb="12">
      <t>ヨジョウ</t>
    </rPh>
    <rPh sb="12" eb="13">
      <t>リツ</t>
    </rPh>
    <phoneticPr fontId="4"/>
  </si>
  <si>
    <t>F</t>
    <phoneticPr fontId="4"/>
  </si>
  <si>
    <t>営業余剰
変化率
（％）</t>
    <rPh sb="0" eb="2">
      <t>エイギョウ</t>
    </rPh>
    <rPh sb="2" eb="4">
      <t>ヨジョウ</t>
    </rPh>
    <rPh sb="5" eb="7">
      <t>ヘンカ</t>
    </rPh>
    <rPh sb="7" eb="8">
      <t>リツ</t>
    </rPh>
    <phoneticPr fontId="4"/>
  </si>
  <si>
    <t>G=E×F</t>
    <phoneticPr fontId="4"/>
  </si>
  <si>
    <t>（入力値）
資本減耗引当
変化率
（％）</t>
    <rPh sb="1" eb="4">
      <t>ニュウリョクチ</t>
    </rPh>
    <rPh sb="6" eb="8">
      <t>シホン</t>
    </rPh>
    <rPh sb="8" eb="10">
      <t>ゲンモウ</t>
    </rPh>
    <rPh sb="10" eb="12">
      <t>ヒキアテ</t>
    </rPh>
    <rPh sb="13" eb="15">
      <t>ヘンカ</t>
    </rPh>
    <rPh sb="15" eb="16">
      <t>リツ</t>
    </rPh>
    <phoneticPr fontId="7"/>
  </si>
  <si>
    <t>I</t>
    <phoneticPr fontId="7"/>
  </si>
  <si>
    <t>J</t>
    <phoneticPr fontId="4"/>
  </si>
  <si>
    <t>資本減耗引当
変化率
（％）</t>
    <rPh sb="0" eb="2">
      <t>シホン</t>
    </rPh>
    <rPh sb="2" eb="4">
      <t>ゲンモウ</t>
    </rPh>
    <rPh sb="4" eb="6">
      <t>ヒキアテ</t>
    </rPh>
    <rPh sb="7" eb="9">
      <t>ヘンカ</t>
    </rPh>
    <rPh sb="9" eb="10">
      <t>リツ</t>
    </rPh>
    <phoneticPr fontId="4"/>
  </si>
  <si>
    <t>K=I×J</t>
    <phoneticPr fontId="4"/>
  </si>
  <si>
    <t>L=転置逆行列係数×K</t>
    <rPh sb="2" eb="4">
      <t>テンチ</t>
    </rPh>
    <rPh sb="4" eb="7">
      <t>ギャクギョウレツ</t>
    </rPh>
    <rPh sb="7" eb="9">
      <t>ケイスウ</t>
    </rPh>
    <phoneticPr fontId="4"/>
  </si>
  <si>
    <t>（入力値）
間接税
変化率
（％）</t>
    <rPh sb="1" eb="4">
      <t>ニュウリョクチ</t>
    </rPh>
    <rPh sb="6" eb="9">
      <t>カンセツゼイ</t>
    </rPh>
    <rPh sb="10" eb="12">
      <t>ヘンカ</t>
    </rPh>
    <rPh sb="12" eb="13">
      <t>リツ</t>
    </rPh>
    <phoneticPr fontId="7"/>
  </si>
  <si>
    <t>M</t>
    <phoneticPr fontId="7"/>
  </si>
  <si>
    <t>N</t>
    <phoneticPr fontId="4"/>
  </si>
  <si>
    <t>O=M×N</t>
    <phoneticPr fontId="4"/>
  </si>
  <si>
    <t>P=転置逆行列係数×O</t>
    <rPh sb="2" eb="4">
      <t>テンチ</t>
    </rPh>
    <rPh sb="4" eb="7">
      <t>ギャクギョウレツ</t>
    </rPh>
    <rPh sb="7" eb="9">
      <t>ケイスウ</t>
    </rPh>
    <phoneticPr fontId="4"/>
  </si>
  <si>
    <t>（投入係数表）
間接税率</t>
    <rPh sb="1" eb="3">
      <t>トウニュウ</t>
    </rPh>
    <rPh sb="3" eb="5">
      <t>ケイスウ</t>
    </rPh>
    <rPh sb="5" eb="6">
      <t>ヒョウ</t>
    </rPh>
    <rPh sb="8" eb="11">
      <t>カンセツゼイ</t>
    </rPh>
    <rPh sb="11" eb="12">
      <t>リツ</t>
    </rPh>
    <phoneticPr fontId="4"/>
  </si>
  <si>
    <t>（投入係数表）
資本減耗引当率</t>
    <rPh sb="1" eb="3">
      <t>トウニュウ</t>
    </rPh>
    <rPh sb="3" eb="5">
      <t>ケイスウ</t>
    </rPh>
    <rPh sb="5" eb="6">
      <t>ヒョウ</t>
    </rPh>
    <rPh sb="8" eb="10">
      <t>シホン</t>
    </rPh>
    <rPh sb="10" eb="12">
      <t>ゲンモウ</t>
    </rPh>
    <rPh sb="12" eb="14">
      <t>ヒキアテ</t>
    </rPh>
    <rPh sb="14" eb="15">
      <t>リツ</t>
    </rPh>
    <phoneticPr fontId="4"/>
  </si>
  <si>
    <t>該当する産業部門と粗付加価値部門に価格変化率を百分率（パーセント）で入力します。
※複数の産業部門と粗付加価値部門の変化を同時に分析することができます。
※入力した変化率が、粗付加価値率で何％の変化に相当するかを自動計算して分析を行っています。</t>
    <rPh sb="9" eb="10">
      <t>アラ</t>
    </rPh>
    <rPh sb="10" eb="12">
      <t>フカ</t>
    </rPh>
    <rPh sb="12" eb="14">
      <t>カチ</t>
    </rPh>
    <rPh sb="14" eb="16">
      <t>ブモン</t>
    </rPh>
    <rPh sb="17" eb="19">
      <t>カカク</t>
    </rPh>
    <rPh sb="19" eb="21">
      <t>ヘンカ</t>
    </rPh>
    <rPh sb="21" eb="22">
      <t>リツ</t>
    </rPh>
    <rPh sb="23" eb="26">
      <t>ヒャクブンリツ</t>
    </rPh>
    <rPh sb="34" eb="36">
      <t>ニュウリョク</t>
    </rPh>
    <rPh sb="42" eb="44">
      <t>フクスウ</t>
    </rPh>
    <rPh sb="45" eb="47">
      <t>サンギョウ</t>
    </rPh>
    <rPh sb="47" eb="49">
      <t>ブモン</t>
    </rPh>
    <rPh sb="50" eb="51">
      <t>アラ</t>
    </rPh>
    <rPh sb="51" eb="53">
      <t>フカ</t>
    </rPh>
    <rPh sb="53" eb="55">
      <t>カチ</t>
    </rPh>
    <rPh sb="55" eb="57">
      <t>ブモン</t>
    </rPh>
    <rPh sb="58" eb="60">
      <t>ヘンカ</t>
    </rPh>
    <rPh sb="61" eb="63">
      <t>ドウジ</t>
    </rPh>
    <rPh sb="64" eb="66">
      <t>ブンセキ</t>
    </rPh>
    <rPh sb="78" eb="80">
      <t>ニュウリョク</t>
    </rPh>
    <rPh sb="82" eb="84">
      <t>ヘンカ</t>
    </rPh>
    <rPh sb="84" eb="85">
      <t>リツ</t>
    </rPh>
    <rPh sb="87" eb="88">
      <t>アラ</t>
    </rPh>
    <rPh sb="88" eb="90">
      <t>フカ</t>
    </rPh>
    <rPh sb="90" eb="92">
      <t>カチ</t>
    </rPh>
    <rPh sb="92" eb="93">
      <t>リツ</t>
    </rPh>
    <rPh sb="94" eb="95">
      <t>ナン</t>
    </rPh>
    <rPh sb="97" eb="99">
      <t>ヘンカ</t>
    </rPh>
    <rPh sb="100" eb="102">
      <t>ソウトウ</t>
    </rPh>
    <rPh sb="106" eb="108">
      <t>ジドウ</t>
    </rPh>
    <rPh sb="108" eb="110">
      <t>ケイサン</t>
    </rPh>
    <rPh sb="112" eb="114">
      <t>ブンセキ</t>
    </rPh>
    <rPh sb="115" eb="116">
      <t>オコナ</t>
    </rPh>
    <phoneticPr fontId="4"/>
  </si>
  <si>
    <t>　このツールでは、雇用者所得などの粗付加価値率の上昇率（低下率）が与えられた場合、各部門の生産価格の上昇率（低下率）がどのくらいになるかを求めることができます。
　特定の産業部門の価格が変化する場合については、価格波及効果分析ツール①をご利用ください。</t>
    <rPh sb="9" eb="12">
      <t>コヨウシャ</t>
    </rPh>
    <rPh sb="12" eb="14">
      <t>ショトク</t>
    </rPh>
    <rPh sb="17" eb="18">
      <t>アラ</t>
    </rPh>
    <rPh sb="18" eb="20">
      <t>フカ</t>
    </rPh>
    <rPh sb="20" eb="22">
      <t>カチ</t>
    </rPh>
    <rPh sb="22" eb="23">
      <t>リツ</t>
    </rPh>
    <rPh sb="24" eb="26">
      <t>ジョウショウ</t>
    </rPh>
    <rPh sb="26" eb="27">
      <t>リツ</t>
    </rPh>
    <rPh sb="28" eb="31">
      <t>テイカリツ</t>
    </rPh>
    <rPh sb="33" eb="34">
      <t>アタ</t>
    </rPh>
    <rPh sb="38" eb="40">
      <t>バアイ</t>
    </rPh>
    <rPh sb="41" eb="44">
      <t>カクブモン</t>
    </rPh>
    <rPh sb="45" eb="47">
      <t>セイサン</t>
    </rPh>
    <rPh sb="47" eb="49">
      <t>カカク</t>
    </rPh>
    <rPh sb="50" eb="52">
      <t>ジョウショウ</t>
    </rPh>
    <rPh sb="52" eb="53">
      <t>リツ</t>
    </rPh>
    <rPh sb="54" eb="57">
      <t>テイカリツ</t>
    </rPh>
    <rPh sb="69" eb="70">
      <t>モト</t>
    </rPh>
    <rPh sb="82" eb="84">
      <t>トクテイ</t>
    </rPh>
    <rPh sb="85" eb="87">
      <t>サンギョウ</t>
    </rPh>
    <rPh sb="87" eb="89">
      <t>ブモン</t>
    </rPh>
    <rPh sb="90" eb="92">
      <t>カカク</t>
    </rPh>
    <rPh sb="93" eb="95">
      <t>ヘンカ</t>
    </rPh>
    <rPh sb="97" eb="99">
      <t>バアイ</t>
    </rPh>
    <rPh sb="105" eb="107">
      <t>カカク</t>
    </rPh>
    <rPh sb="107" eb="109">
      <t>ハキュウ</t>
    </rPh>
    <rPh sb="109" eb="111">
      <t>コウカ</t>
    </rPh>
    <rPh sb="111" eb="113">
      <t>ブンセキ</t>
    </rPh>
    <rPh sb="119" eb="121">
      <t>リヨウ</t>
    </rPh>
    <phoneticPr fontId="4"/>
  </si>
  <si>
    <t>　産業連関表は、生産活動によって生じる財やサービスの取引関係を一覧表にまとめたものです。
　一般的な活用方法として、経済の構造を把握するだけでなく、各種係数表を用いて、新たな消費や投資が生み出す経済波及効果の分析が広く行われています。
　この分析ツールは、「平成23年（2011年）大分県産業連関表」を利用して、粗付加価値率の変化が他の産業の価格にどの程度の影響を及ぼすか（価格波及効果）を簡易に分析できるようにしたもので、大分県産業連関表の普及、利用促進を目的として作成・公表しています。</t>
    <rPh sb="1" eb="3">
      <t>サンギョウ</t>
    </rPh>
    <rPh sb="3" eb="5">
      <t>レンカン</t>
    </rPh>
    <rPh sb="5" eb="6">
      <t>ヒョウ</t>
    </rPh>
    <rPh sb="8" eb="10">
      <t>セイサン</t>
    </rPh>
    <rPh sb="10" eb="12">
      <t>カツドウ</t>
    </rPh>
    <rPh sb="16" eb="17">
      <t>ショウ</t>
    </rPh>
    <rPh sb="19" eb="20">
      <t>ザイ</t>
    </rPh>
    <rPh sb="26" eb="28">
      <t>トリヒキ</t>
    </rPh>
    <rPh sb="28" eb="30">
      <t>カンケイ</t>
    </rPh>
    <rPh sb="31" eb="33">
      <t>イチラン</t>
    </rPh>
    <rPh sb="33" eb="34">
      <t>ヒョウ</t>
    </rPh>
    <rPh sb="78" eb="79">
      <t>ヒョウ</t>
    </rPh>
    <rPh sb="121" eb="123">
      <t>ブンセキ</t>
    </rPh>
    <rPh sb="139" eb="140">
      <t>ネン</t>
    </rPh>
    <rPh sb="156" eb="157">
      <t>アラ</t>
    </rPh>
    <rPh sb="157" eb="159">
      <t>フカ</t>
    </rPh>
    <rPh sb="159" eb="161">
      <t>カチ</t>
    </rPh>
    <rPh sb="161" eb="162">
      <t>リツ</t>
    </rPh>
    <rPh sb="163" eb="165">
      <t>ヘンカ</t>
    </rPh>
    <rPh sb="166" eb="167">
      <t>ホカ</t>
    </rPh>
    <rPh sb="168" eb="170">
      <t>サンギョウ</t>
    </rPh>
    <rPh sb="171" eb="173">
      <t>カカク</t>
    </rPh>
    <rPh sb="176" eb="178">
      <t>テイド</t>
    </rPh>
    <rPh sb="179" eb="181">
      <t>エイキョウ</t>
    </rPh>
    <rPh sb="182" eb="183">
      <t>オヨ</t>
    </rPh>
    <rPh sb="187" eb="189">
      <t>カカク</t>
    </rPh>
    <rPh sb="212" eb="214">
      <t>オオイタ</t>
    </rPh>
    <phoneticPr fontId="3"/>
  </si>
  <si>
    <t>３．産業連関表による価格波及効果分析の注意点</t>
    <rPh sb="2" eb="4">
      <t>サンギョウ</t>
    </rPh>
    <rPh sb="4" eb="6">
      <t>レンカン</t>
    </rPh>
    <rPh sb="6" eb="7">
      <t>ヒョウ</t>
    </rPh>
    <rPh sb="10" eb="12">
      <t>カカク</t>
    </rPh>
    <rPh sb="12" eb="14">
      <t>ハキュウ</t>
    </rPh>
    <rPh sb="14" eb="16">
      <t>コウカ</t>
    </rPh>
    <rPh sb="16" eb="18">
      <t>ブンセキ</t>
    </rPh>
    <rPh sb="19" eb="22">
      <t>チュウイテン</t>
    </rPh>
    <phoneticPr fontId="3"/>
  </si>
  <si>
    <t>産業連関表を用いた価格波及効果分析には、産業連関表自体の構造的特質から派生する限界や留意点があります。以下の事項について十分に理解した上で、分析を行うようにしてください。</t>
    <rPh sb="0" eb="2">
      <t>サンギョウ</t>
    </rPh>
    <rPh sb="2" eb="4">
      <t>レンカン</t>
    </rPh>
    <rPh sb="4" eb="5">
      <t>ヒョウ</t>
    </rPh>
    <rPh sb="6" eb="7">
      <t>モチ</t>
    </rPh>
    <rPh sb="9" eb="11">
      <t>カカク</t>
    </rPh>
    <rPh sb="11" eb="13">
      <t>ハキュウ</t>
    </rPh>
    <rPh sb="13" eb="15">
      <t>コウカ</t>
    </rPh>
    <rPh sb="15" eb="17">
      <t>ブンセキ</t>
    </rPh>
    <rPh sb="20" eb="22">
      <t>サンギョウ</t>
    </rPh>
    <rPh sb="22" eb="24">
      <t>レンカン</t>
    </rPh>
    <rPh sb="24" eb="25">
      <t>ヒョウ</t>
    </rPh>
    <rPh sb="25" eb="27">
      <t>ジタイ</t>
    </rPh>
    <rPh sb="28" eb="31">
      <t>コウゾウテキ</t>
    </rPh>
    <rPh sb="31" eb="33">
      <t>トクシツ</t>
    </rPh>
    <rPh sb="35" eb="37">
      <t>ハセイ</t>
    </rPh>
    <rPh sb="39" eb="41">
      <t>ゲンカイ</t>
    </rPh>
    <rPh sb="42" eb="45">
      <t>リュウイテン</t>
    </rPh>
    <rPh sb="51" eb="53">
      <t>イカ</t>
    </rPh>
    <rPh sb="54" eb="56">
      <t>ジコウ</t>
    </rPh>
    <rPh sb="60" eb="62">
      <t>ジュウブン</t>
    </rPh>
    <rPh sb="63" eb="65">
      <t>リカイ</t>
    </rPh>
    <rPh sb="67" eb="68">
      <t>ウエ</t>
    </rPh>
    <rPh sb="70" eb="72">
      <t>ブンセキ</t>
    </rPh>
    <rPh sb="73" eb="74">
      <t>オコナ</t>
    </rPh>
    <phoneticPr fontId="4"/>
  </si>
  <si>
    <t>7)</t>
    <phoneticPr fontId="4"/>
  </si>
  <si>
    <t>原材料等の投入構造は変わらないもの（投入係数は一定）であると仮定します。</t>
    <phoneticPr fontId="4"/>
  </si>
  <si>
    <t>(1)</t>
    <phoneticPr fontId="4"/>
  </si>
  <si>
    <t>シャドウ・プライス（競争市場で成立すると期待される計算上の均衡価格、需要の変化は考慮しない）的な意味が濃く、現実の価格と異なります。</t>
    <phoneticPr fontId="4"/>
  </si>
  <si>
    <t>(2)</t>
    <phoneticPr fontId="4"/>
  </si>
  <si>
    <t>商品の価格変化率が投入・産出という産業部門間の取引を通じて他の商品の価格にどれだけの影響を与えるかを計算しようとする「コスト・プッシュ型（コスト転嫁型）」の価格波及を前提としています。</t>
    <phoneticPr fontId="4"/>
  </si>
  <si>
    <t>(3)</t>
    <phoneticPr fontId="4"/>
  </si>
  <si>
    <t>価格波及の計算が、計算値どおりの値のままで次々と波及し、途中で中断することなく最後まで続くと仮定して計算が行われます。</t>
    <phoneticPr fontId="4"/>
  </si>
  <si>
    <t>(4)</t>
    <phoneticPr fontId="4"/>
  </si>
  <si>
    <t>価格は市場の需給関係で決まることが多いことから、需要が旺盛で供給不足の時期には価格分析は適しません。</t>
    <phoneticPr fontId="4"/>
  </si>
  <si>
    <t>(5)</t>
    <phoneticPr fontId="4"/>
  </si>
  <si>
    <t>コスト・プッシュ型の価格波及ができる状態であっても、産業間取引の過程では、様々なクッションがあります。例えば、企業努力による生産性の向上や、取引先との関係を配慮した値上げの見送り、また、公共料金部門は認可料金なので計算どおりの価格波及がそれ以降の部門には及ばないなどの要因が存在し、波及を吸収する場合があります。</t>
    <phoneticPr fontId="4"/>
  </si>
  <si>
    <t>(6)</t>
    <phoneticPr fontId="4"/>
  </si>
  <si>
    <t>（単位：％）</t>
    <phoneticPr fontId="4"/>
  </si>
  <si>
    <t>Q=D+H+L+P</t>
    <phoneticPr fontId="4"/>
  </si>
  <si>
    <t>R</t>
    <phoneticPr fontId="4"/>
  </si>
  <si>
    <t>粗付加価値率の変化率（％）</t>
    <rPh sb="0" eb="1">
      <t>アラ</t>
    </rPh>
    <rPh sb="1" eb="3">
      <t>フカ</t>
    </rPh>
    <rPh sb="3" eb="5">
      <t>カチ</t>
    </rPh>
    <rPh sb="5" eb="6">
      <t>リツ</t>
    </rPh>
    <rPh sb="7" eb="9">
      <t>ヘンカ</t>
    </rPh>
    <rPh sb="9" eb="10">
      <t>リツ</t>
    </rPh>
    <phoneticPr fontId="2"/>
  </si>
  <si>
    <t>「粗付加価値率の変化による価格分析」では、転置逆行列係数に後ろから粗付加価値率の変化率を乗じることによって、算出しています。
　＜モデル式＞</t>
    <rPh sb="21" eb="23">
      <t>テンチ</t>
    </rPh>
    <rPh sb="68" eb="69">
      <t>シキ</t>
    </rPh>
    <phoneticPr fontId="3"/>
  </si>
  <si>
    <t>Q×R/Rの合計額</t>
    <rPh sb="6" eb="8">
      <t>ゴウケイ</t>
    </rPh>
    <rPh sb="8" eb="9">
      <t>ガク</t>
    </rPh>
    <phoneticPr fontId="4"/>
  </si>
  <si>
    <t>価格波及効果の全部門平均＝</t>
    <rPh sb="0" eb="2">
      <t>カカク</t>
    </rPh>
    <rPh sb="2" eb="4">
      <t>ハキュウ</t>
    </rPh>
    <rPh sb="4" eb="6">
      <t>コウカ</t>
    </rPh>
    <rPh sb="7" eb="9">
      <t>ゼンブ</t>
    </rPh>
    <rPh sb="9" eb="10">
      <t>モン</t>
    </rPh>
    <rPh sb="10" eb="12">
      <t>ヘイキン</t>
    </rPh>
    <phoneticPr fontId="4"/>
  </si>
  <si>
    <t>運輸・郵便</t>
    <rPh sb="3" eb="5">
      <t>ユウビン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</si>
</sst>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0000_ "/>
    <numFmt numFmtId="177" formatCode="#,##0_ "/>
    <numFmt numFmtId="178" formatCode="#,##0.000_ "/>
    <numFmt numFmtId="179" formatCode="00"/>
    <numFmt numFmtId="180" formatCode="#,##0.00_ "/>
    <numFmt numFmtId="181" formatCode="#,##0.00000_ "/>
    <numFmt numFmtId="182" formatCode="#,##0.0_ "/>
    <numFmt numFmtId="183" formatCode="0.0_ "/>
    <numFmt numFmtId="184" formatCode="0.00_);[Red]\(0.00\)"/>
  </numFmts>
  <fonts count="50">
    <font>
      <sz val="9"/>
      <color theme="1"/>
      <name val="ＭＳ Ｐゴシック"/>
      <family val="3"/>
      <charset val="128"/>
      <scheme val="minor"/>
    </font>
    <font>
      <sz val="11"/>
      <color theme="1"/>
      <name val="ＭＳ Ｐゴシック"/>
      <family val="2"/>
      <charset val="128"/>
      <scheme val="minor"/>
    </font>
    <font>
      <b/>
      <sz val="18"/>
      <color indexed="56"/>
      <name val="ＭＳ Ｐゴシック"/>
      <family val="3"/>
      <charset val="128"/>
    </font>
    <font>
      <b/>
      <sz val="15"/>
      <color indexed="56"/>
      <name val="ＭＳ Ｐゴシック"/>
      <family val="3"/>
      <charset val="128"/>
    </font>
    <font>
      <sz val="6"/>
      <name val="ＭＳ Ｐゴシック"/>
      <family val="3"/>
      <charset val="128"/>
    </font>
    <font>
      <sz val="9"/>
      <name val="ＭＳ ゴシック"/>
      <family val="3"/>
      <charset val="128"/>
    </font>
    <font>
      <sz val="10"/>
      <name val="ＭＳ 明朝"/>
      <family val="1"/>
      <charset val="128"/>
    </font>
    <font>
      <sz val="6"/>
      <name val="ＭＳ Ｐ明朝"/>
      <family val="1"/>
      <charset val="128"/>
    </font>
    <font>
      <sz val="11"/>
      <name val="ＭＳ Ｐ明朝"/>
      <family val="1"/>
      <charset val="128"/>
    </font>
    <font>
      <sz val="11"/>
      <name val="ＭＳ Ｐゴシック"/>
      <family val="3"/>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sz val="9"/>
      <color rgb="FF006100"/>
      <name val="ＭＳ Ｐゴシック"/>
      <family val="3"/>
      <charset val="128"/>
      <scheme val="minor"/>
    </font>
    <font>
      <sz val="12"/>
      <color theme="1"/>
      <name val="ＭＳ Ｐゴシック"/>
      <family val="3"/>
      <charset val="128"/>
      <scheme val="minor"/>
    </font>
    <font>
      <sz val="9"/>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inor"/>
    </font>
    <font>
      <sz val="14"/>
      <color theme="1"/>
      <name val="ＭＳ Ｐゴシック"/>
      <family val="3"/>
      <charset val="128"/>
      <scheme val="minor"/>
    </font>
    <font>
      <sz val="6"/>
      <name val="ＭＳ Ｐゴシック"/>
      <family val="3"/>
      <charset val="128"/>
      <scheme val="minor"/>
    </font>
    <font>
      <sz val="14"/>
      <color rgb="FFFF0000"/>
      <name val="ＭＳ Ｐゴシック"/>
      <family val="3"/>
      <charset val="128"/>
      <scheme val="minor"/>
    </font>
    <font>
      <b/>
      <sz val="12"/>
      <color theme="1"/>
      <name val="游ゴシック"/>
      <family val="3"/>
      <charset val="128"/>
    </font>
    <font>
      <sz val="12"/>
      <color theme="1"/>
      <name val="游ゴシック"/>
      <family val="3"/>
      <charset val="128"/>
    </font>
    <font>
      <sz val="11"/>
      <color theme="1"/>
      <name val="メイリオ"/>
      <family val="3"/>
      <charset val="128"/>
    </font>
    <font>
      <b/>
      <sz val="14"/>
      <color rgb="FFFF0000"/>
      <name val="游ゴシック"/>
      <family val="3"/>
      <charset val="128"/>
    </font>
    <font>
      <b/>
      <sz val="14"/>
      <color theme="1"/>
      <name val="游ゴシック"/>
      <family val="3"/>
      <charset val="128"/>
    </font>
    <font>
      <sz val="11"/>
      <color theme="1"/>
      <name val="游ゴシック"/>
      <family val="3"/>
      <charset val="128"/>
    </font>
    <font>
      <sz val="11"/>
      <color rgb="FFFF0000"/>
      <name val="メイリオ"/>
      <family val="3"/>
      <charset val="128"/>
    </font>
    <font>
      <b/>
      <sz val="14"/>
      <color theme="5"/>
      <name val="游ゴシック"/>
      <family val="3"/>
      <charset val="128"/>
    </font>
    <font>
      <b/>
      <sz val="16"/>
      <color theme="1"/>
      <name val="游ゴシック"/>
      <family val="3"/>
      <charset val="128"/>
    </font>
    <font>
      <b/>
      <sz val="12"/>
      <color rgb="FFFF0000"/>
      <name val="游ゴシック"/>
      <family val="3"/>
      <charset val="128"/>
    </font>
    <font>
      <sz val="9"/>
      <color theme="1"/>
      <name val="游ゴシック"/>
      <family val="3"/>
      <charset val="128"/>
    </font>
    <font>
      <sz val="9"/>
      <color theme="1"/>
      <name val="HGゴシックM"/>
      <family val="3"/>
      <charset val="128"/>
    </font>
    <font>
      <b/>
      <sz val="16"/>
      <name val="游ゴシック"/>
      <family val="3"/>
      <charset val="128"/>
    </font>
    <font>
      <b/>
      <sz val="11"/>
      <color theme="1"/>
      <name val="游ゴシック"/>
      <family val="3"/>
      <charset val="128"/>
    </font>
    <font>
      <b/>
      <sz val="11"/>
      <name val="游ゴシック"/>
      <family val="3"/>
      <charset val="128"/>
    </font>
    <font>
      <b/>
      <sz val="9"/>
      <color indexed="81"/>
      <name val="ＭＳ Ｐゴシック"/>
      <family val="3"/>
      <charset val="128"/>
    </font>
  </fonts>
  <fills count="4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rgb="FFFFFF99"/>
        <bgColor indexed="64"/>
      </patternFill>
    </fill>
    <fill>
      <patternFill patternType="solid">
        <fgColor rgb="FF99FF99"/>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s>
  <borders count="4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otted">
        <color indexed="64"/>
      </top>
      <bottom style="thin">
        <color indexed="64"/>
      </bottom>
      <diagonal/>
    </border>
  </borders>
  <cellStyleXfs count="47">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2" fillId="0" borderId="0" applyNumberFormat="0" applyFill="0" applyBorder="0" applyAlignment="0" applyProtection="0">
      <alignment vertical="center"/>
    </xf>
    <xf numFmtId="0" fontId="13" fillId="26" borderId="37" applyNumberFormat="0" applyAlignment="0" applyProtection="0">
      <alignment vertical="center"/>
    </xf>
    <xf numFmtId="0" fontId="14" fillId="27" borderId="0" applyNumberFormat="0" applyBorder="0" applyAlignment="0" applyProtection="0">
      <alignment vertical="center"/>
    </xf>
    <xf numFmtId="0" fontId="10" fillId="28" borderId="38" applyNumberFormat="0" applyFont="0" applyAlignment="0" applyProtection="0">
      <alignment vertical="center"/>
    </xf>
    <xf numFmtId="0" fontId="15" fillId="0" borderId="39" applyNumberFormat="0" applyFill="0" applyAlignment="0" applyProtection="0">
      <alignment vertical="center"/>
    </xf>
    <xf numFmtId="0" fontId="16" fillId="29" borderId="0" applyNumberFormat="0" applyBorder="0" applyAlignment="0" applyProtection="0">
      <alignment vertical="center"/>
    </xf>
    <xf numFmtId="0" fontId="17" fillId="30" borderId="40" applyNumberFormat="0" applyAlignment="0" applyProtection="0">
      <alignment vertical="center"/>
    </xf>
    <xf numFmtId="0" fontId="18" fillId="0" borderId="0" applyNumberForma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0" borderId="45" applyNumberFormat="0" applyAlignment="0" applyProtection="0">
      <alignment vertical="center"/>
    </xf>
    <xf numFmtId="0" fontId="24" fillId="0" borderId="0" applyNumberFormat="0" applyFill="0" applyBorder="0" applyAlignment="0" applyProtection="0">
      <alignment vertical="center"/>
    </xf>
    <xf numFmtId="0" fontId="25" fillId="31" borderId="40" applyNumberFormat="0" applyAlignment="0" applyProtection="0">
      <alignment vertical="center"/>
    </xf>
    <xf numFmtId="0" fontId="9" fillId="0" borderId="0">
      <alignment vertical="center"/>
    </xf>
    <xf numFmtId="0" fontId="6" fillId="0" borderId="0"/>
    <xf numFmtId="0" fontId="8" fillId="0" borderId="0"/>
    <xf numFmtId="0" fontId="26" fillId="32" borderId="0" applyNumberFormat="0" applyBorder="0" applyAlignment="0" applyProtection="0">
      <alignment vertical="center"/>
    </xf>
    <xf numFmtId="0" fontId="1" fillId="0" borderId="0">
      <alignment vertical="center"/>
    </xf>
    <xf numFmtId="9" fontId="10" fillId="0" borderId="0" applyFont="0" applyFill="0" applyBorder="0" applyAlignment="0" applyProtection="0">
      <alignment vertical="center"/>
    </xf>
  </cellStyleXfs>
  <cellXfs count="319">
    <xf numFmtId="0" fontId="0" fillId="0" borderId="0" xfId="0">
      <alignment vertical="center"/>
    </xf>
    <xf numFmtId="176" fontId="0" fillId="0" borderId="0"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0" fontId="0" fillId="0" borderId="0" xfId="0" applyFont="1">
      <alignment vertical="center"/>
    </xf>
    <xf numFmtId="0" fontId="0" fillId="0" borderId="0" xfId="0" applyFont="1" applyBorder="1">
      <alignment vertical="center"/>
    </xf>
    <xf numFmtId="0" fontId="0" fillId="0" borderId="11" xfId="0" applyFont="1" applyBorder="1">
      <alignment vertical="center"/>
    </xf>
    <xf numFmtId="0" fontId="0" fillId="0" borderId="13" xfId="0" applyFont="1" applyBorder="1">
      <alignment vertical="center"/>
    </xf>
    <xf numFmtId="0" fontId="0" fillId="0" borderId="15" xfId="0" applyFont="1" applyBorder="1">
      <alignment vertical="center"/>
    </xf>
    <xf numFmtId="176" fontId="0" fillId="0" borderId="16" xfId="0" applyNumberFormat="1" applyBorder="1">
      <alignment vertical="center"/>
    </xf>
    <xf numFmtId="176" fontId="0" fillId="0" borderId="17" xfId="0" applyNumberFormat="1" applyBorder="1">
      <alignment vertical="center"/>
    </xf>
    <xf numFmtId="176" fontId="0" fillId="0" borderId="9" xfId="0" applyNumberFormat="1" applyBorder="1">
      <alignment vertical="center"/>
    </xf>
    <xf numFmtId="176" fontId="0" fillId="0" borderId="18" xfId="0" applyNumberFormat="1" applyBorder="1">
      <alignment vertical="center"/>
    </xf>
    <xf numFmtId="176" fontId="0" fillId="0" borderId="12" xfId="0" applyNumberFormat="1" applyBorder="1">
      <alignment vertical="center"/>
    </xf>
    <xf numFmtId="177" fontId="27" fillId="0" borderId="0" xfId="0" applyNumberFormat="1" applyFont="1">
      <alignment vertical="center"/>
    </xf>
    <xf numFmtId="177" fontId="0" fillId="0" borderId="0" xfId="0" applyNumberFormat="1">
      <alignment vertical="center"/>
    </xf>
    <xf numFmtId="177" fontId="0" fillId="0" borderId="16" xfId="0" applyNumberFormat="1" applyBorder="1">
      <alignment vertical="center"/>
    </xf>
    <xf numFmtId="177" fontId="0" fillId="0" borderId="17" xfId="0" applyNumberFormat="1" applyBorder="1">
      <alignment vertical="center"/>
    </xf>
    <xf numFmtId="177" fontId="0" fillId="0" borderId="14" xfId="0" applyNumberFormat="1" applyBorder="1">
      <alignment vertical="center"/>
    </xf>
    <xf numFmtId="177" fontId="0" fillId="0" borderId="19" xfId="0" applyNumberFormat="1" applyBorder="1">
      <alignment vertical="center"/>
    </xf>
    <xf numFmtId="177" fontId="0" fillId="0" borderId="14" xfId="0" applyNumberFormat="1" applyBorder="1" applyAlignment="1">
      <alignment horizontal="center" vertical="center" wrapText="1"/>
    </xf>
    <xf numFmtId="177" fontId="0" fillId="0" borderId="15" xfId="0" applyNumberFormat="1" applyBorder="1" applyAlignment="1">
      <alignment horizontal="center" vertical="center" wrapText="1"/>
    </xf>
    <xf numFmtId="177" fontId="0" fillId="0" borderId="19" xfId="0" applyNumberFormat="1" applyBorder="1" applyAlignment="1">
      <alignment horizontal="center" vertical="center" wrapText="1"/>
    </xf>
    <xf numFmtId="177" fontId="0" fillId="0" borderId="3" xfId="0" applyNumberFormat="1" applyBorder="1" applyAlignment="1">
      <alignment horizontal="center" vertical="center" wrapText="1"/>
    </xf>
    <xf numFmtId="176" fontId="0" fillId="0" borderId="20" xfId="0" applyNumberFormat="1" applyBorder="1">
      <alignment vertical="center"/>
    </xf>
    <xf numFmtId="177" fontId="0" fillId="0" borderId="1" xfId="0" applyNumberFormat="1" applyBorder="1">
      <alignment vertical="center"/>
    </xf>
    <xf numFmtId="177" fontId="0" fillId="0" borderId="21" xfId="0" applyNumberFormat="1" applyBorder="1">
      <alignment vertical="center"/>
    </xf>
    <xf numFmtId="176" fontId="0" fillId="0" borderId="13" xfId="0" applyNumberFormat="1" applyBorder="1">
      <alignment vertical="center"/>
    </xf>
    <xf numFmtId="176" fontId="0" fillId="0" borderId="21" xfId="0" applyNumberFormat="1" applyBorder="1">
      <alignment vertical="center"/>
    </xf>
    <xf numFmtId="177" fontId="0" fillId="0" borderId="22" xfId="0" applyNumberFormat="1" applyBorder="1">
      <alignment vertical="center"/>
    </xf>
    <xf numFmtId="176" fontId="0" fillId="0" borderId="7" xfId="0" applyNumberFormat="1" applyBorder="1">
      <alignment vertical="center"/>
    </xf>
    <xf numFmtId="176" fontId="0" fillId="0" borderId="8" xfId="0" applyNumberFormat="1" applyBorder="1">
      <alignment vertical="center"/>
    </xf>
    <xf numFmtId="176" fontId="0" fillId="0" borderId="22" xfId="0" applyNumberFormat="1" applyBorder="1">
      <alignment vertical="center"/>
    </xf>
    <xf numFmtId="177" fontId="0" fillId="0" borderId="0" xfId="0" applyNumberFormat="1" applyAlignment="1">
      <alignment horizontal="center" vertical="center" wrapText="1"/>
    </xf>
    <xf numFmtId="177" fontId="0" fillId="0" borderId="16" xfId="0" applyNumberFormat="1" applyBorder="1" applyAlignment="1">
      <alignment horizontal="center" vertical="center" wrapText="1"/>
    </xf>
    <xf numFmtId="177" fontId="0" fillId="0" borderId="20" xfId="0" applyNumberFormat="1" applyBorder="1" applyAlignment="1">
      <alignment horizontal="center" vertical="center" wrapText="1"/>
    </xf>
    <xf numFmtId="177" fontId="0" fillId="0" borderId="17" xfId="0" applyNumberFormat="1" applyBorder="1" applyAlignment="1">
      <alignment horizontal="center" vertical="center" wrapText="1"/>
    </xf>
    <xf numFmtId="177" fontId="0" fillId="0" borderId="18" xfId="0" applyNumberFormat="1" applyBorder="1" applyAlignment="1">
      <alignment horizontal="center" vertical="center" wrapText="1"/>
    </xf>
    <xf numFmtId="177" fontId="0" fillId="0" borderId="7" xfId="0" applyNumberFormat="1" applyBorder="1">
      <alignment vertical="center"/>
    </xf>
    <xf numFmtId="177" fontId="0" fillId="0" borderId="0" xfId="0" applyNumberFormat="1" applyFont="1" applyBorder="1">
      <alignment vertical="center"/>
    </xf>
    <xf numFmtId="177" fontId="0" fillId="0" borderId="11" xfId="0" applyNumberFormat="1" applyFont="1" applyBorder="1">
      <alignment vertical="center"/>
    </xf>
    <xf numFmtId="177" fontId="0" fillId="0" borderId="13" xfId="0" applyNumberFormat="1" applyFont="1" applyBorder="1">
      <alignment vertical="center"/>
    </xf>
    <xf numFmtId="177" fontId="0" fillId="0" borderId="15" xfId="0" applyNumberFormat="1" applyFont="1" applyBorder="1">
      <alignment vertical="center"/>
    </xf>
    <xf numFmtId="177" fontId="0" fillId="0" borderId="2" xfId="0" applyNumberFormat="1" applyBorder="1">
      <alignment vertical="center"/>
    </xf>
    <xf numFmtId="177" fontId="0" fillId="0" borderId="8" xfId="0" applyNumberFormat="1" applyBorder="1">
      <alignment vertical="center"/>
    </xf>
    <xf numFmtId="177" fontId="0" fillId="0" borderId="18" xfId="0" applyNumberFormat="1" applyBorder="1">
      <alignment vertical="center"/>
    </xf>
    <xf numFmtId="177" fontId="0" fillId="0" borderId="9" xfId="0" applyNumberFormat="1" applyBorder="1">
      <alignment vertical="center"/>
    </xf>
    <xf numFmtId="177" fontId="0" fillId="0" borderId="19" xfId="0" applyNumberFormat="1" applyFont="1" applyBorder="1" applyAlignment="1">
      <alignment horizontal="center" vertical="center"/>
    </xf>
    <xf numFmtId="177" fontId="0" fillId="0" borderId="6" xfId="0" applyNumberFormat="1" applyBorder="1">
      <alignment vertical="center"/>
    </xf>
    <xf numFmtId="177" fontId="0" fillId="0" borderId="5" xfId="0" applyNumberFormat="1" applyBorder="1">
      <alignment vertical="center"/>
    </xf>
    <xf numFmtId="0" fontId="0" fillId="0" borderId="22" xfId="0" applyBorder="1">
      <alignment vertical="center"/>
    </xf>
    <xf numFmtId="177" fontId="0" fillId="0" borderId="12" xfId="0" applyNumberFormat="1" applyBorder="1">
      <alignment vertical="center"/>
    </xf>
    <xf numFmtId="177" fontId="0" fillId="0" borderId="0" xfId="0" applyNumberFormat="1" applyFont="1">
      <alignment vertical="center"/>
    </xf>
    <xf numFmtId="177" fontId="5" fillId="0" borderId="3" xfId="42" applyNumberFormat="1" applyFont="1" applyFill="1" applyBorder="1" applyAlignment="1">
      <alignment horizontal="center" vertical="center" wrapText="1"/>
    </xf>
    <xf numFmtId="0" fontId="0" fillId="0" borderId="9" xfId="0" applyNumberFormat="1" applyFont="1" applyBorder="1">
      <alignment vertical="center"/>
    </xf>
    <xf numFmtId="0" fontId="0" fillId="0" borderId="10" xfId="0" applyNumberFormat="1" applyFont="1" applyBorder="1">
      <alignment vertical="center"/>
    </xf>
    <xf numFmtId="0" fontId="0" fillId="0" borderId="12" xfId="0" applyNumberFormat="1" applyFont="1" applyBorder="1">
      <alignment vertical="center"/>
    </xf>
    <xf numFmtId="0" fontId="0" fillId="0" borderId="14" xfId="0" applyNumberFormat="1" applyFont="1" applyBorder="1">
      <alignment vertical="center"/>
    </xf>
    <xf numFmtId="0" fontId="0" fillId="0" borderId="0" xfId="0" applyNumberFormat="1" applyFont="1">
      <alignment vertical="center"/>
    </xf>
    <xf numFmtId="0" fontId="0" fillId="0" borderId="16" xfId="0" applyNumberFormat="1" applyBorder="1">
      <alignment vertical="center"/>
    </xf>
    <xf numFmtId="0" fontId="0" fillId="0" borderId="14" xfId="0" applyNumberFormat="1" applyFont="1" applyBorder="1" applyAlignment="1">
      <alignment horizontal="center" vertical="center"/>
    </xf>
    <xf numFmtId="0" fontId="0" fillId="0" borderId="7" xfId="0" applyNumberFormat="1" applyBorder="1">
      <alignment vertical="center"/>
    </xf>
    <xf numFmtId="0" fontId="0" fillId="0" borderId="0" xfId="0" applyNumberFormat="1">
      <alignment vertical="center"/>
    </xf>
    <xf numFmtId="177" fontId="0" fillId="0" borderId="0" xfId="0" applyNumberFormat="1" applyBorder="1">
      <alignment vertical="center"/>
    </xf>
    <xf numFmtId="177" fontId="0" fillId="0" borderId="13" xfId="0" applyNumberFormat="1" applyBorder="1">
      <alignment vertical="center"/>
    </xf>
    <xf numFmtId="0" fontId="0" fillId="0" borderId="7" xfId="0" applyNumberFormat="1" applyFont="1" applyBorder="1">
      <alignment vertical="center"/>
    </xf>
    <xf numFmtId="0" fontId="0" fillId="0" borderId="9" xfId="0" applyNumberFormat="1" applyBorder="1">
      <alignment vertical="center"/>
    </xf>
    <xf numFmtId="0" fontId="0" fillId="0" borderId="12" xfId="0" applyNumberFormat="1" applyBorder="1">
      <alignment vertical="center"/>
    </xf>
    <xf numFmtId="0" fontId="0" fillId="0" borderId="16" xfId="0" applyNumberFormat="1" applyFont="1" applyBorder="1">
      <alignment vertical="center"/>
    </xf>
    <xf numFmtId="177" fontId="0" fillId="0" borderId="17" xfId="0" applyNumberFormat="1" applyFont="1" applyBorder="1">
      <alignment vertical="center"/>
    </xf>
    <xf numFmtId="0" fontId="0" fillId="0" borderId="9" xfId="0" applyNumberFormat="1" applyFont="1" applyBorder="1">
      <alignment vertical="center"/>
    </xf>
    <xf numFmtId="177" fontId="0" fillId="0" borderId="1" xfId="0" applyNumberFormat="1" applyFont="1" applyBorder="1">
      <alignment vertical="center"/>
    </xf>
    <xf numFmtId="0" fontId="0" fillId="0" borderId="0" xfId="0" applyAlignment="1">
      <alignment horizontal="right" vertical="center"/>
    </xf>
    <xf numFmtId="0" fontId="0" fillId="0" borderId="0" xfId="0" applyNumberFormat="1" applyBorder="1">
      <alignment vertical="center"/>
    </xf>
    <xf numFmtId="177" fontId="0" fillId="0" borderId="20" xfId="0" applyNumberFormat="1" applyBorder="1">
      <alignment vertical="center"/>
    </xf>
    <xf numFmtId="177" fontId="0" fillId="0" borderId="0" xfId="0" applyNumberFormat="1" applyAlignment="1">
      <alignment horizontal="right" vertical="center"/>
    </xf>
    <xf numFmtId="179" fontId="0" fillId="0" borderId="16" xfId="0" applyNumberFormat="1" applyBorder="1" applyAlignment="1">
      <alignment horizontal="center" vertical="center" wrapText="1"/>
    </xf>
    <xf numFmtId="179" fontId="0" fillId="0" borderId="20" xfId="0" applyNumberFormat="1" applyBorder="1" applyAlignment="1">
      <alignment horizontal="center" vertical="center" wrapText="1"/>
    </xf>
    <xf numFmtId="179" fontId="0" fillId="0" borderId="17" xfId="0" applyNumberFormat="1" applyBorder="1" applyAlignment="1">
      <alignment horizontal="center" vertical="center" wrapText="1"/>
    </xf>
    <xf numFmtId="179" fontId="0" fillId="0" borderId="18" xfId="0" applyNumberFormat="1" applyBorder="1" applyAlignment="1">
      <alignment horizontal="center" vertical="center" wrapText="1"/>
    </xf>
    <xf numFmtId="179" fontId="0" fillId="0" borderId="16" xfId="0" applyNumberFormat="1" applyBorder="1" applyAlignment="1">
      <alignment horizontal="center" vertical="center"/>
    </xf>
    <xf numFmtId="179" fontId="0" fillId="0" borderId="9" xfId="0" applyNumberFormat="1" applyBorder="1" applyAlignment="1">
      <alignment horizontal="center" vertical="center"/>
    </xf>
    <xf numFmtId="179" fontId="0" fillId="0" borderId="12" xfId="0" applyNumberFormat="1" applyBorder="1" applyAlignment="1">
      <alignment horizontal="center" vertical="center"/>
    </xf>
    <xf numFmtId="179" fontId="0" fillId="0" borderId="7" xfId="0" applyNumberFormat="1" applyBorder="1" applyAlignment="1">
      <alignment horizontal="center" vertical="center"/>
    </xf>
    <xf numFmtId="0" fontId="0" fillId="0" borderId="8" xfId="0" applyBorder="1">
      <alignment vertical="center"/>
    </xf>
    <xf numFmtId="0" fontId="0" fillId="0" borderId="0" xfId="0" applyBorder="1">
      <alignment vertical="center"/>
    </xf>
    <xf numFmtId="177" fontId="0" fillId="0" borderId="17" xfId="0" applyNumberFormat="1" applyFill="1" applyBorder="1">
      <alignment vertical="center"/>
    </xf>
    <xf numFmtId="177" fontId="0" fillId="0" borderId="9" xfId="0" applyNumberFormat="1" applyFill="1" applyBorder="1">
      <alignment vertical="center"/>
    </xf>
    <xf numFmtId="177" fontId="0" fillId="0" borderId="14" xfId="0" applyNumberFormat="1" applyFill="1" applyBorder="1">
      <alignment vertical="center"/>
    </xf>
    <xf numFmtId="177" fontId="0" fillId="0" borderId="19" xfId="0" applyNumberFormat="1" applyFill="1" applyBorder="1">
      <alignment vertical="center"/>
    </xf>
    <xf numFmtId="177" fontId="0" fillId="0" borderId="9" xfId="0" applyNumberFormat="1" applyFont="1" applyBorder="1">
      <alignment vertical="center"/>
    </xf>
    <xf numFmtId="177" fontId="0" fillId="0" borderId="10" xfId="0" applyNumberFormat="1" applyFont="1" applyBorder="1">
      <alignment vertical="center"/>
    </xf>
    <xf numFmtId="177" fontId="0" fillId="0" borderId="12" xfId="0" applyNumberFormat="1" applyFont="1" applyBorder="1">
      <alignment vertical="center"/>
    </xf>
    <xf numFmtId="177" fontId="0" fillId="0" borderId="14" xfId="0" applyNumberFormat="1" applyFont="1" applyBorder="1">
      <alignment vertical="center"/>
    </xf>
    <xf numFmtId="177" fontId="0" fillId="0" borderId="7" xfId="0" applyNumberFormat="1" applyFont="1" applyBorder="1">
      <alignment vertical="center"/>
    </xf>
    <xf numFmtId="177" fontId="28" fillId="0" borderId="0" xfId="43" applyNumberFormat="1" applyFont="1" applyAlignment="1">
      <alignment vertical="center"/>
    </xf>
    <xf numFmtId="177" fontId="29" fillId="0" borderId="0" xfId="0" applyNumberFormat="1" applyFont="1">
      <alignment vertical="center"/>
    </xf>
    <xf numFmtId="177" fontId="28" fillId="0" borderId="0" xfId="0" applyNumberFormat="1" applyFont="1" applyBorder="1" applyAlignment="1">
      <alignment vertical="center"/>
    </xf>
    <xf numFmtId="177" fontId="28" fillId="0" borderId="0" xfId="43" applyNumberFormat="1" applyFont="1" applyBorder="1" applyAlignment="1">
      <alignment vertical="center"/>
    </xf>
    <xf numFmtId="177" fontId="28" fillId="0" borderId="7" xfId="43" applyNumberFormat="1" applyFont="1" applyBorder="1" applyAlignment="1" applyProtection="1">
      <alignment vertical="center"/>
      <protection locked="0"/>
    </xf>
    <xf numFmtId="177" fontId="28" fillId="0" borderId="15" xfId="43" applyNumberFormat="1" applyFont="1" applyBorder="1" applyAlignment="1">
      <alignment vertical="center"/>
    </xf>
    <xf numFmtId="177" fontId="29" fillId="0" borderId="0" xfId="0" applyNumberFormat="1" applyFont="1" applyAlignment="1">
      <alignment vertical="center" shrinkToFit="1"/>
    </xf>
    <xf numFmtId="0" fontId="0" fillId="0" borderId="8" xfId="0" applyBorder="1" applyAlignment="1">
      <alignment vertical="center"/>
    </xf>
    <xf numFmtId="0" fontId="0" fillId="0" borderId="22" xfId="0" applyBorder="1" applyAlignment="1">
      <alignment vertical="center"/>
    </xf>
    <xf numFmtId="177" fontId="0" fillId="0" borderId="16" xfId="0" applyNumberFormat="1" applyFill="1" applyBorder="1">
      <alignment vertical="center"/>
    </xf>
    <xf numFmtId="0" fontId="27" fillId="0" borderId="0" xfId="0" applyFont="1">
      <alignment vertical="center"/>
    </xf>
    <xf numFmtId="177" fontId="27" fillId="0" borderId="0" xfId="0" applyNumberFormat="1" applyFont="1">
      <alignment vertical="center"/>
    </xf>
    <xf numFmtId="0" fontId="30" fillId="0" borderId="0" xfId="0" applyFont="1" applyAlignment="1">
      <alignment vertical="top"/>
    </xf>
    <xf numFmtId="0" fontId="31" fillId="0" borderId="0" xfId="0" applyFont="1" applyAlignment="1">
      <alignment vertical="top"/>
    </xf>
    <xf numFmtId="0" fontId="30" fillId="0" borderId="29" xfId="0" applyFont="1" applyBorder="1" applyAlignment="1">
      <alignment vertical="top"/>
    </xf>
    <xf numFmtId="0" fontId="30" fillId="0" borderId="30" xfId="0" applyFont="1" applyBorder="1" applyAlignment="1">
      <alignment vertical="top"/>
    </xf>
    <xf numFmtId="0" fontId="30" fillId="0" borderId="31" xfId="0" applyFont="1" applyBorder="1" applyAlignment="1">
      <alignment vertical="top"/>
    </xf>
    <xf numFmtId="0" fontId="30" fillId="0" borderId="32" xfId="0" applyFont="1" applyBorder="1" applyAlignment="1">
      <alignment vertical="top"/>
    </xf>
    <xf numFmtId="0" fontId="30" fillId="0" borderId="0" xfId="0" applyFont="1" applyBorder="1" applyAlignment="1">
      <alignment vertical="top"/>
    </xf>
    <xf numFmtId="0" fontId="30" fillId="0" borderId="33" xfId="0" applyFont="1" applyBorder="1" applyAlignment="1">
      <alignment vertical="top"/>
    </xf>
    <xf numFmtId="0" fontId="30" fillId="0" borderId="34" xfId="0" applyFont="1" applyBorder="1" applyAlignment="1">
      <alignment vertical="top"/>
    </xf>
    <xf numFmtId="0" fontId="30" fillId="0" borderId="35" xfId="0" applyFont="1" applyBorder="1" applyAlignment="1">
      <alignment vertical="top"/>
    </xf>
    <xf numFmtId="0" fontId="30" fillId="0" borderId="36" xfId="0" applyFont="1" applyBorder="1" applyAlignment="1">
      <alignment vertical="top"/>
    </xf>
    <xf numFmtId="0" fontId="0" fillId="0" borderId="0" xfId="0" applyBorder="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right" vertical="center"/>
    </xf>
    <xf numFmtId="0" fontId="0" fillId="0" borderId="0" xfId="0" applyBorder="1" applyAlignment="1">
      <alignment vertical="center"/>
    </xf>
    <xf numFmtId="0" fontId="11" fillId="0" borderId="0" xfId="0" applyFont="1" applyAlignment="1">
      <alignment horizontal="left" vertical="center"/>
    </xf>
    <xf numFmtId="0" fontId="11" fillId="0" borderId="0" xfId="0" applyFont="1">
      <alignment vertical="center"/>
    </xf>
    <xf numFmtId="181" fontId="0" fillId="0" borderId="0" xfId="0" applyNumberFormat="1">
      <alignment vertical="center"/>
    </xf>
    <xf numFmtId="0" fontId="30" fillId="0" borderId="0" xfId="0" applyFont="1" applyAlignment="1">
      <alignment horizontal="left" vertical="top" wrapText="1"/>
    </xf>
    <xf numFmtId="0" fontId="33" fillId="0" borderId="0" xfId="0" applyFont="1" applyAlignment="1">
      <alignment vertical="top"/>
    </xf>
    <xf numFmtId="0" fontId="0" fillId="0" borderId="14" xfId="0" applyNumberFormat="1" applyBorder="1">
      <alignment vertical="center"/>
    </xf>
    <xf numFmtId="176" fontId="0" fillId="35" borderId="16" xfId="0" applyNumberFormat="1" applyFill="1" applyBorder="1">
      <alignment vertical="center"/>
    </xf>
    <xf numFmtId="176" fontId="0" fillId="35" borderId="20" xfId="0" applyNumberFormat="1" applyFill="1" applyBorder="1">
      <alignment vertical="center"/>
    </xf>
    <xf numFmtId="176" fontId="0" fillId="35" borderId="17" xfId="0" applyNumberFormat="1" applyFill="1" applyBorder="1">
      <alignment vertical="center"/>
    </xf>
    <xf numFmtId="176" fontId="0" fillId="35" borderId="9" xfId="0" applyNumberFormat="1" applyFill="1" applyBorder="1">
      <alignment vertical="center"/>
    </xf>
    <xf numFmtId="176" fontId="0" fillId="35" borderId="0" xfId="0" applyNumberFormat="1" applyFill="1" applyBorder="1">
      <alignment vertical="center"/>
    </xf>
    <xf numFmtId="176" fontId="0" fillId="35" borderId="1" xfId="0" applyNumberFormat="1" applyFill="1" applyBorder="1">
      <alignment vertical="center"/>
    </xf>
    <xf numFmtId="176" fontId="0" fillId="35" borderId="12" xfId="0" applyNumberFormat="1" applyFill="1" applyBorder="1">
      <alignment vertical="center"/>
    </xf>
    <xf numFmtId="176" fontId="0" fillId="35" borderId="13" xfId="0" applyNumberFormat="1" applyFill="1" applyBorder="1">
      <alignment vertical="center"/>
    </xf>
    <xf numFmtId="176" fontId="0" fillId="35" borderId="21" xfId="0" applyNumberFormat="1" applyFill="1" applyBorder="1">
      <alignment vertical="center"/>
    </xf>
    <xf numFmtId="176" fontId="0" fillId="35" borderId="14" xfId="0" applyNumberFormat="1" applyFill="1" applyBorder="1">
      <alignment vertical="center"/>
    </xf>
    <xf numFmtId="176" fontId="0" fillId="35" borderId="15" xfId="0" applyNumberFormat="1" applyFill="1" applyBorder="1">
      <alignment vertical="center"/>
    </xf>
    <xf numFmtId="176" fontId="0" fillId="35" borderId="19" xfId="0" applyNumberFormat="1" applyFill="1" applyBorder="1">
      <alignment vertical="center"/>
    </xf>
    <xf numFmtId="0" fontId="30" fillId="35" borderId="0" xfId="0" applyFont="1" applyFill="1" applyAlignment="1">
      <alignment vertical="top"/>
    </xf>
    <xf numFmtId="0" fontId="34" fillId="35" borderId="0" xfId="0" applyFont="1" applyFill="1" applyAlignment="1">
      <alignment vertical="top"/>
    </xf>
    <xf numFmtId="0" fontId="37" fillId="0" borderId="0" xfId="0" applyFont="1" applyAlignment="1">
      <alignment vertical="top"/>
    </xf>
    <xf numFmtId="0" fontId="38" fillId="0" borderId="0" xfId="0" applyFont="1" applyAlignment="1">
      <alignment vertical="top"/>
    </xf>
    <xf numFmtId="0" fontId="36" fillId="0" borderId="0" xfId="0" applyFont="1" applyAlignment="1">
      <alignment vertical="top" wrapText="1"/>
    </xf>
    <xf numFmtId="0" fontId="39" fillId="0" borderId="0" xfId="0" applyFont="1" applyAlignment="1">
      <alignment vertical="top"/>
    </xf>
    <xf numFmtId="0" fontId="36" fillId="0" borderId="0" xfId="0" applyFont="1" applyAlignment="1">
      <alignment vertical="top"/>
    </xf>
    <xf numFmtId="0" fontId="40" fillId="0" borderId="0" xfId="0" applyFont="1" applyAlignment="1">
      <alignment vertical="top" wrapText="1"/>
    </xf>
    <xf numFmtId="0" fontId="30" fillId="35" borderId="0" xfId="0" applyFont="1" applyFill="1" applyAlignment="1">
      <alignment vertical="center"/>
    </xf>
    <xf numFmtId="0" fontId="30" fillId="0" borderId="0" xfId="0" applyFont="1" applyAlignment="1">
      <alignment vertical="center"/>
    </xf>
    <xf numFmtId="0" fontId="34" fillId="35" borderId="0" xfId="0" applyFont="1" applyFill="1" applyAlignment="1">
      <alignment vertical="center"/>
    </xf>
    <xf numFmtId="0" fontId="35" fillId="35" borderId="0" xfId="0" applyFont="1" applyFill="1" applyAlignment="1">
      <alignment vertical="center"/>
    </xf>
    <xf numFmtId="0" fontId="41" fillId="0" borderId="0" xfId="0" applyNumberFormat="1" applyFont="1">
      <alignment vertical="center"/>
    </xf>
    <xf numFmtId="0" fontId="42" fillId="0" borderId="0" xfId="0" applyFont="1">
      <alignment vertical="center"/>
    </xf>
    <xf numFmtId="0" fontId="43" fillId="0" borderId="0" xfId="0" applyFont="1" applyAlignment="1">
      <alignment vertical="top"/>
    </xf>
    <xf numFmtId="0" fontId="0" fillId="0" borderId="0" xfId="0" applyFill="1" applyBorder="1" applyAlignment="1" applyProtection="1">
      <alignment horizontal="center" vertical="center"/>
    </xf>
    <xf numFmtId="0" fontId="0" fillId="0" borderId="0" xfId="0" applyAlignment="1" applyProtection="1">
      <alignment horizontal="center" vertical="center"/>
    </xf>
    <xf numFmtId="0" fontId="44" fillId="0" borderId="0" xfId="0" applyFont="1">
      <alignment vertical="center"/>
    </xf>
    <xf numFmtId="0" fontId="44" fillId="0" borderId="0" xfId="0" applyFont="1" applyBorder="1" applyAlignment="1">
      <alignment vertical="center"/>
    </xf>
    <xf numFmtId="182" fontId="0" fillId="0" borderId="18" xfId="0" applyNumberFormat="1" applyBorder="1">
      <alignment vertical="center"/>
    </xf>
    <xf numFmtId="182" fontId="0" fillId="0" borderId="2" xfId="0" applyNumberFormat="1" applyBorder="1">
      <alignment vertical="center"/>
    </xf>
    <xf numFmtId="182" fontId="0" fillId="0" borderId="6" xfId="0" applyNumberFormat="1" applyBorder="1">
      <alignment vertical="center"/>
    </xf>
    <xf numFmtId="182" fontId="0" fillId="34" borderId="2" xfId="0" applyNumberFormat="1" applyFill="1" applyBorder="1" applyProtection="1">
      <alignment vertical="center"/>
      <protection locked="0"/>
    </xf>
    <xf numFmtId="182" fontId="0" fillId="34" borderId="4" xfId="0" applyNumberFormat="1" applyFill="1" applyBorder="1" applyProtection="1">
      <alignment vertical="center"/>
      <protection locked="0"/>
    </xf>
    <xf numFmtId="182" fontId="0" fillId="34" borderId="5" xfId="0" applyNumberFormat="1" applyFill="1" applyBorder="1" applyProtection="1">
      <alignment vertical="center"/>
      <protection locked="0"/>
    </xf>
    <xf numFmtId="182" fontId="0" fillId="34" borderId="3" xfId="0" applyNumberFormat="1" applyFill="1" applyBorder="1" applyProtection="1">
      <alignment vertical="center"/>
      <protection locked="0"/>
    </xf>
    <xf numFmtId="182" fontId="0" fillId="0" borderId="18" xfId="0" applyNumberFormat="1" applyFont="1" applyBorder="1">
      <alignment vertical="center"/>
    </xf>
    <xf numFmtId="182" fontId="0" fillId="0" borderId="2" xfId="0" applyNumberFormat="1" applyFont="1" applyBorder="1">
      <alignment vertical="center"/>
    </xf>
    <xf numFmtId="182" fontId="0" fillId="0" borderId="4" xfId="0" applyNumberFormat="1" applyFont="1" applyBorder="1">
      <alignment vertical="center"/>
    </xf>
    <xf numFmtId="182" fontId="0" fillId="0" borderId="5" xfId="0" applyNumberFormat="1" applyFont="1" applyBorder="1">
      <alignment vertical="center"/>
    </xf>
    <xf numFmtId="182" fontId="0" fillId="0" borderId="6" xfId="0" applyNumberFormat="1" applyFont="1" applyBorder="1">
      <alignment vertical="center"/>
    </xf>
    <xf numFmtId="180" fontId="0" fillId="0" borderId="18" xfId="0" applyNumberFormat="1" applyFont="1" applyBorder="1">
      <alignment vertical="center"/>
    </xf>
    <xf numFmtId="180" fontId="0" fillId="0" borderId="2" xfId="0" applyNumberFormat="1" applyFont="1" applyBorder="1">
      <alignment vertical="center"/>
    </xf>
    <xf numFmtId="180" fontId="0" fillId="0" borderId="4" xfId="0" applyNumberFormat="1" applyFont="1" applyBorder="1">
      <alignment vertical="center"/>
    </xf>
    <xf numFmtId="180" fontId="0" fillId="0" borderId="5" xfId="0" applyNumberFormat="1" applyFont="1" applyBorder="1">
      <alignment vertical="center"/>
    </xf>
    <xf numFmtId="180" fontId="0" fillId="0" borderId="6" xfId="0" applyNumberFormat="1" applyFont="1" applyBorder="1">
      <alignment vertical="center"/>
    </xf>
    <xf numFmtId="180" fontId="0" fillId="0" borderId="0" xfId="0" applyNumberFormat="1" applyFont="1">
      <alignment vertical="center"/>
    </xf>
    <xf numFmtId="178" fontId="0" fillId="0" borderId="0" xfId="0" applyNumberFormat="1" applyFont="1">
      <alignment vertical="center"/>
    </xf>
    <xf numFmtId="0" fontId="36" fillId="0" borderId="0" xfId="0" applyFont="1" applyAlignment="1">
      <alignment vertical="top" wrapText="1"/>
    </xf>
    <xf numFmtId="182" fontId="0" fillId="0" borderId="23" xfId="0" applyNumberFormat="1" applyBorder="1">
      <alignment vertical="center"/>
    </xf>
    <xf numFmtId="182" fontId="0" fillId="0" borderId="24" xfId="0" applyNumberFormat="1" applyBorder="1">
      <alignment vertical="center"/>
    </xf>
    <xf numFmtId="182" fontId="0" fillId="0" borderId="27" xfId="0" applyNumberFormat="1" applyBorder="1">
      <alignment vertical="center"/>
    </xf>
    <xf numFmtId="182" fontId="0" fillId="0" borderId="4" xfId="0" applyNumberFormat="1" applyBorder="1">
      <alignment vertical="center"/>
    </xf>
    <xf numFmtId="182" fontId="0" fillId="0" borderId="28" xfId="0" applyNumberFormat="1" applyBorder="1">
      <alignment vertical="center"/>
    </xf>
    <xf numFmtId="182" fontId="0" fillId="0" borderId="5" xfId="0" applyNumberFormat="1" applyBorder="1">
      <alignment vertical="center"/>
    </xf>
    <xf numFmtId="182" fontId="0" fillId="0" borderId="25" xfId="0" applyNumberFormat="1" applyBorder="1">
      <alignment vertical="center"/>
    </xf>
    <xf numFmtId="182" fontId="0" fillId="0" borderId="26" xfId="0" applyNumberFormat="1" applyBorder="1">
      <alignment vertical="center"/>
    </xf>
    <xf numFmtId="177" fontId="0" fillId="0" borderId="1" xfId="0" applyNumberFormat="1" applyFill="1" applyBorder="1">
      <alignment vertical="center"/>
    </xf>
    <xf numFmtId="180" fontId="0" fillId="0" borderId="18" xfId="0" applyNumberFormat="1" applyBorder="1">
      <alignment vertical="center"/>
    </xf>
    <xf numFmtId="180" fontId="0" fillId="0" borderId="2" xfId="0" applyNumberFormat="1" applyBorder="1">
      <alignment vertical="center"/>
    </xf>
    <xf numFmtId="180" fontId="0" fillId="0" borderId="4" xfId="0" applyNumberFormat="1" applyBorder="1">
      <alignment vertical="center"/>
    </xf>
    <xf numFmtId="180" fontId="0" fillId="0" borderId="5" xfId="0" applyNumberFormat="1" applyBorder="1">
      <alignment vertical="center"/>
    </xf>
    <xf numFmtId="180" fontId="0" fillId="0" borderId="6" xfId="0" applyNumberFormat="1" applyBorder="1">
      <alignment vertical="center"/>
    </xf>
    <xf numFmtId="0" fontId="36" fillId="0" borderId="0" xfId="0" applyFont="1" applyAlignment="1">
      <alignment vertical="top" wrapText="1"/>
    </xf>
    <xf numFmtId="0" fontId="0" fillId="0" borderId="6" xfId="0" applyBorder="1" applyAlignment="1">
      <alignment horizontal="center" vertical="center"/>
    </xf>
    <xf numFmtId="0" fontId="0" fillId="0" borderId="6" xfId="0" applyBorder="1" applyAlignment="1">
      <alignment horizontal="center" vertical="center" wrapText="1"/>
    </xf>
    <xf numFmtId="183" fontId="0" fillId="0" borderId="7" xfId="0" applyNumberFormat="1" applyBorder="1">
      <alignment vertical="center"/>
    </xf>
    <xf numFmtId="183" fontId="0" fillId="0" borderId="6" xfId="0" applyNumberFormat="1" applyBorder="1">
      <alignment vertical="center"/>
    </xf>
    <xf numFmtId="183" fontId="0" fillId="0" borderId="22" xfId="0" applyNumberFormat="1" applyBorder="1">
      <alignment vertical="center"/>
    </xf>
    <xf numFmtId="183" fontId="0" fillId="0" borderId="2" xfId="0" applyNumberFormat="1" applyBorder="1">
      <alignment vertical="center"/>
    </xf>
    <xf numFmtId="183" fontId="0" fillId="0" borderId="5" xfId="0" applyNumberFormat="1" applyBorder="1">
      <alignment vertical="center"/>
    </xf>
    <xf numFmtId="183" fontId="0" fillId="0" borderId="4" xfId="0" applyNumberFormat="1" applyBorder="1">
      <alignment vertical="center"/>
    </xf>
    <xf numFmtId="0" fontId="0" fillId="0" borderId="17" xfId="0" applyBorder="1" applyAlignment="1">
      <alignment vertical="center"/>
    </xf>
    <xf numFmtId="0" fontId="0" fillId="0" borderId="19" xfId="0" applyBorder="1" applyAlignment="1">
      <alignment vertical="center"/>
    </xf>
    <xf numFmtId="177" fontId="0" fillId="33" borderId="18" xfId="0" applyNumberFormat="1" applyFill="1" applyBorder="1" applyAlignment="1">
      <alignment horizontal="center" vertical="center" shrinkToFit="1"/>
    </xf>
    <xf numFmtId="177" fontId="46" fillId="0" borderId="0" xfId="43" applyNumberFormat="1" applyFont="1" applyAlignment="1">
      <alignment vertical="center"/>
    </xf>
    <xf numFmtId="0" fontId="38" fillId="0" borderId="0" xfId="0" applyFont="1">
      <alignment vertical="center"/>
    </xf>
    <xf numFmtId="177" fontId="48" fillId="0" borderId="0" xfId="43" applyNumberFormat="1" applyFont="1" applyBorder="1" applyAlignment="1">
      <alignment vertical="center"/>
    </xf>
    <xf numFmtId="177" fontId="47" fillId="0" borderId="0" xfId="0" applyNumberFormat="1" applyFont="1">
      <alignment vertical="center"/>
    </xf>
    <xf numFmtId="180" fontId="0" fillId="33" borderId="6" xfId="0" applyNumberFormat="1" applyFill="1" applyBorder="1">
      <alignment vertical="center"/>
    </xf>
    <xf numFmtId="177" fontId="0" fillId="0" borderId="14" xfId="0" applyNumberFormat="1" applyFont="1" applyBorder="1" applyAlignment="1">
      <alignment horizontal="center" vertical="center"/>
    </xf>
    <xf numFmtId="177" fontId="0" fillId="0" borderId="16" xfId="0" applyNumberFormat="1" applyFont="1" applyBorder="1">
      <alignment vertical="center"/>
    </xf>
    <xf numFmtId="177" fontId="0" fillId="0" borderId="18" xfId="0" applyNumberFormat="1" applyFont="1" applyBorder="1">
      <alignment vertical="center"/>
    </xf>
    <xf numFmtId="177" fontId="0" fillId="0" borderId="2" xfId="0" applyNumberFormat="1" applyFont="1" applyBorder="1">
      <alignment vertical="center"/>
    </xf>
    <xf numFmtId="177" fontId="0" fillId="0" borderId="3" xfId="0" applyNumberFormat="1" applyFont="1" applyBorder="1">
      <alignment vertical="center"/>
    </xf>
    <xf numFmtId="184" fontId="0" fillId="33" borderId="6" xfId="46" applyNumberFormat="1" applyFont="1" applyFill="1" applyBorder="1">
      <alignmen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lignment vertical="center"/>
    </xf>
    <xf numFmtId="176" fontId="0" fillId="0" borderId="2" xfId="0" applyNumberFormat="1" applyFont="1" applyBorder="1">
      <alignment vertical="center"/>
    </xf>
    <xf numFmtId="176" fontId="0" fillId="0" borderId="4" xfId="0" applyNumberFormat="1" applyFont="1" applyBorder="1">
      <alignment vertical="center"/>
    </xf>
    <xf numFmtId="176" fontId="0" fillId="0" borderId="5" xfId="0" applyNumberFormat="1" applyFont="1" applyBorder="1">
      <alignment vertical="center"/>
    </xf>
    <xf numFmtId="176" fontId="0" fillId="0" borderId="3" xfId="0" applyNumberFormat="1" applyFont="1" applyBorder="1">
      <alignment vertical="center"/>
    </xf>
    <xf numFmtId="176" fontId="0" fillId="0" borderId="0" xfId="0" applyNumberFormat="1">
      <alignment vertical="center"/>
    </xf>
    <xf numFmtId="0" fontId="0" fillId="0" borderId="10" xfId="0" applyFont="1" applyBorder="1">
      <alignment vertical="center"/>
    </xf>
    <xf numFmtId="0" fontId="0" fillId="0" borderId="12" xfId="0" applyFont="1" applyBorder="1">
      <alignment vertical="center"/>
    </xf>
    <xf numFmtId="0" fontId="0" fillId="0" borderId="14" xfId="0" applyFont="1" applyBorder="1">
      <alignment vertical="center"/>
    </xf>
    <xf numFmtId="176" fontId="0" fillId="0" borderId="46" xfId="0" applyNumberFormat="1" applyFont="1" applyBorder="1">
      <alignment vertical="center"/>
    </xf>
    <xf numFmtId="0" fontId="0" fillId="0" borderId="16"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17" xfId="0" applyNumberFormat="1" applyBorder="1" applyAlignment="1">
      <alignment horizontal="center" vertical="center" wrapText="1"/>
    </xf>
    <xf numFmtId="0" fontId="0" fillId="0" borderId="18" xfId="0" applyNumberFormat="1" applyBorder="1" applyAlignment="1">
      <alignment horizontal="center" vertical="center" wrapText="1"/>
    </xf>
    <xf numFmtId="0" fontId="0" fillId="0" borderId="16" xfId="0" applyNumberFormat="1" applyBorder="1" applyAlignment="1">
      <alignment vertical="center"/>
    </xf>
    <xf numFmtId="0" fontId="0" fillId="0" borderId="9" xfId="0" applyNumberFormat="1" applyBorder="1" applyAlignment="1">
      <alignment vertical="center"/>
    </xf>
    <xf numFmtId="0" fontId="0" fillId="0" borderId="12" xfId="0" applyNumberFormat="1" applyBorder="1" applyAlignment="1">
      <alignment vertical="center"/>
    </xf>
    <xf numFmtId="0" fontId="0" fillId="0" borderId="14" xfId="0" applyNumberFormat="1" applyBorder="1" applyAlignment="1">
      <alignment vertical="center"/>
    </xf>
    <xf numFmtId="0" fontId="0" fillId="0" borderId="7" xfId="0" applyNumberFormat="1" applyBorder="1" applyAlignment="1">
      <alignment vertical="center"/>
    </xf>
    <xf numFmtId="176" fontId="0" fillId="0" borderId="6" xfId="0" applyNumberFormat="1" applyBorder="1">
      <alignment vertical="center"/>
    </xf>
    <xf numFmtId="176" fontId="0" fillId="0" borderId="18" xfId="0" applyNumberFormat="1" applyFont="1" applyBorder="1">
      <alignment vertical="center"/>
    </xf>
    <xf numFmtId="177" fontId="5" fillId="36" borderId="3" xfId="42" applyNumberFormat="1" applyFont="1" applyFill="1" applyBorder="1" applyAlignment="1">
      <alignment horizontal="center" vertical="center" wrapText="1"/>
    </xf>
    <xf numFmtId="177" fontId="5" fillId="37" borderId="3" xfId="42" applyNumberFormat="1" applyFont="1" applyFill="1" applyBorder="1" applyAlignment="1">
      <alignment horizontal="center" vertical="center" wrapText="1"/>
    </xf>
    <xf numFmtId="177" fontId="5" fillId="38" borderId="3" xfId="42" applyNumberFormat="1" applyFont="1" applyFill="1" applyBorder="1" applyAlignment="1">
      <alignment horizontal="center" vertical="center" wrapText="1"/>
    </xf>
    <xf numFmtId="177" fontId="5" fillId="39" borderId="3" xfId="42" applyNumberFormat="1" applyFont="1" applyFill="1" applyBorder="1" applyAlignment="1">
      <alignment horizontal="center" vertical="center" wrapText="1"/>
    </xf>
    <xf numFmtId="177" fontId="5" fillId="39" borderId="18" xfId="42" applyNumberFormat="1" applyFont="1" applyFill="1" applyBorder="1" applyAlignment="1">
      <alignment horizontal="center" vertical="center" wrapText="1"/>
    </xf>
    <xf numFmtId="177" fontId="5" fillId="39" borderId="2" xfId="42" applyNumberFormat="1" applyFont="1" applyFill="1" applyBorder="1" applyAlignment="1">
      <alignment horizontal="center" vertical="center" wrapText="1"/>
    </xf>
    <xf numFmtId="183" fontId="0" fillId="34" borderId="16" xfId="0" applyNumberFormat="1" applyFill="1" applyBorder="1" applyProtection="1">
      <alignment vertical="center"/>
      <protection locked="0"/>
    </xf>
    <xf numFmtId="183" fontId="0" fillId="34" borderId="18" xfId="0" applyNumberFormat="1" applyFill="1" applyBorder="1" applyProtection="1">
      <alignment vertical="center"/>
      <protection locked="0"/>
    </xf>
    <xf numFmtId="183" fontId="0" fillId="34" borderId="17" xfId="0" applyNumberFormat="1" applyFill="1" applyBorder="1" applyProtection="1">
      <alignment vertical="center"/>
      <protection locked="0"/>
    </xf>
    <xf numFmtId="183" fontId="0" fillId="34" borderId="9" xfId="0" applyNumberFormat="1" applyFill="1" applyBorder="1" applyProtection="1">
      <alignment vertical="center"/>
      <protection locked="0"/>
    </xf>
    <xf numFmtId="183" fontId="0" fillId="34" borderId="2" xfId="0" applyNumberFormat="1" applyFill="1" applyBorder="1" applyProtection="1">
      <alignment vertical="center"/>
      <protection locked="0"/>
    </xf>
    <xf numFmtId="183" fontId="0" fillId="34" borderId="1" xfId="0" applyNumberFormat="1" applyFill="1" applyBorder="1" applyProtection="1">
      <alignment vertical="center"/>
      <protection locked="0"/>
    </xf>
    <xf numFmtId="183" fontId="0" fillId="34" borderId="4" xfId="0" applyNumberFormat="1" applyFill="1" applyBorder="1" applyProtection="1">
      <alignment vertical="center"/>
      <protection locked="0"/>
    </xf>
    <xf numFmtId="183" fontId="0" fillId="34" borderId="5" xfId="0" applyNumberFormat="1" applyFill="1" applyBorder="1" applyProtection="1">
      <alignment vertical="center"/>
      <protection locked="0"/>
    </xf>
    <xf numFmtId="183" fontId="0" fillId="34" borderId="12" xfId="0" applyNumberFormat="1" applyFill="1" applyBorder="1" applyProtection="1">
      <alignment vertical="center"/>
      <protection locked="0"/>
    </xf>
    <xf numFmtId="183" fontId="0" fillId="34" borderId="21" xfId="0" applyNumberFormat="1" applyFill="1" applyBorder="1" applyProtection="1">
      <alignment vertical="center"/>
      <protection locked="0"/>
    </xf>
    <xf numFmtId="49" fontId="29" fillId="0" borderId="0" xfId="0" applyNumberFormat="1" applyFont="1" applyAlignment="1">
      <alignment horizontal="center" vertical="top"/>
    </xf>
    <xf numFmtId="180" fontId="0" fillId="0" borderId="16" xfId="0" applyNumberFormat="1" applyBorder="1">
      <alignment vertical="center"/>
    </xf>
    <xf numFmtId="180" fontId="0" fillId="0" borderId="9" xfId="0" applyNumberFormat="1" applyBorder="1">
      <alignment vertical="center"/>
    </xf>
    <xf numFmtId="180" fontId="0" fillId="0" borderId="10" xfId="0" applyNumberFormat="1" applyBorder="1">
      <alignment vertical="center"/>
    </xf>
    <xf numFmtId="180" fontId="0" fillId="0" borderId="12" xfId="0" applyNumberFormat="1" applyBorder="1">
      <alignment vertical="center"/>
    </xf>
    <xf numFmtId="180" fontId="0" fillId="0" borderId="7" xfId="0" applyNumberFormat="1" applyBorder="1">
      <alignment vertical="center"/>
    </xf>
    <xf numFmtId="0" fontId="36" fillId="0" borderId="0" xfId="0" applyFont="1" applyAlignment="1">
      <alignment vertical="top" wrapText="1"/>
    </xf>
    <xf numFmtId="0" fontId="36" fillId="0" borderId="0" xfId="0" applyFont="1" applyAlignment="1">
      <alignment horizontal="left" vertical="top" wrapText="1"/>
    </xf>
    <xf numFmtId="0" fontId="36" fillId="0" borderId="0" xfId="0" applyFont="1" applyAlignment="1">
      <alignment horizontal="left" vertical="center" wrapText="1"/>
    </xf>
    <xf numFmtId="0" fontId="36" fillId="0" borderId="0" xfId="0" applyFont="1" applyAlignment="1">
      <alignment vertical="top" wrapText="1"/>
    </xf>
    <xf numFmtId="0" fontId="43" fillId="0" borderId="0" xfId="0" applyFont="1" applyAlignment="1">
      <alignment horizontal="left" vertical="top" wrapText="1"/>
    </xf>
    <xf numFmtId="0" fontId="40" fillId="0" borderId="0" xfId="0" applyFont="1" applyAlignment="1">
      <alignment horizontal="left" vertical="top"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left" vertical="center"/>
    </xf>
    <xf numFmtId="0" fontId="45" fillId="0" borderId="7" xfId="0" applyFont="1" applyBorder="1" applyAlignment="1">
      <alignment horizontal="center" vertical="center"/>
    </xf>
    <xf numFmtId="0" fontId="45" fillId="0" borderId="22" xfId="0" applyFont="1" applyBorder="1" applyAlignment="1">
      <alignment horizontal="center" vertical="center"/>
    </xf>
    <xf numFmtId="0" fontId="0" fillId="34" borderId="7" xfId="0" applyFill="1" applyBorder="1" applyAlignment="1" applyProtection="1">
      <alignment horizontal="left" vertical="center" wrapText="1"/>
      <protection locked="0"/>
    </xf>
    <xf numFmtId="0" fontId="0" fillId="34" borderId="8" xfId="0" applyFill="1" applyBorder="1" applyAlignment="1" applyProtection="1">
      <alignment horizontal="left" vertical="center" wrapText="1"/>
      <protection locked="0"/>
    </xf>
    <xf numFmtId="0" fontId="0" fillId="34" borderId="22" xfId="0" applyFill="1" applyBorder="1" applyAlignment="1" applyProtection="1">
      <alignment horizontal="left" vertical="center" wrapText="1"/>
      <protection locked="0"/>
    </xf>
    <xf numFmtId="177" fontId="29" fillId="0" borderId="0" xfId="0" applyNumberFormat="1" applyFont="1" applyAlignment="1">
      <alignment horizontal="left" vertical="top" wrapText="1"/>
    </xf>
    <xf numFmtId="177" fontId="29" fillId="0" borderId="0" xfId="0" applyNumberFormat="1" applyFont="1" applyAlignment="1">
      <alignment horizontal="left" vertical="top"/>
    </xf>
    <xf numFmtId="177" fontId="0" fillId="34" borderId="18" xfId="0" applyNumberFormat="1" applyFill="1" applyBorder="1" applyAlignment="1">
      <alignment horizontal="center" vertical="center" wrapText="1"/>
    </xf>
    <xf numFmtId="177" fontId="0" fillId="34" borderId="2" xfId="0" applyNumberFormat="1" applyFill="1" applyBorder="1" applyAlignment="1">
      <alignment horizontal="center" vertical="center"/>
    </xf>
    <xf numFmtId="177" fontId="0" fillId="34" borderId="3" xfId="0" applyNumberFormat="1" applyFill="1" applyBorder="1" applyAlignment="1">
      <alignment horizontal="center" vertical="center"/>
    </xf>
    <xf numFmtId="177" fontId="0" fillId="33" borderId="18" xfId="0" applyNumberFormat="1" applyFill="1" applyBorder="1" applyAlignment="1">
      <alignment horizontal="center" vertical="center" wrapText="1"/>
    </xf>
    <xf numFmtId="177" fontId="0" fillId="33" borderId="2" xfId="0" applyNumberFormat="1" applyFill="1" applyBorder="1" applyAlignment="1">
      <alignment horizontal="center" vertical="center" wrapText="1"/>
    </xf>
    <xf numFmtId="177" fontId="0" fillId="33" borderId="3" xfId="0" applyNumberFormat="1" applyFill="1" applyBorder="1" applyAlignment="1">
      <alignment horizontal="center" vertical="center" wrapText="1"/>
    </xf>
    <xf numFmtId="177" fontId="0" fillId="33" borderId="16" xfId="0" applyNumberFormat="1" applyFill="1" applyBorder="1" applyAlignment="1">
      <alignment horizontal="center" vertical="center" wrapText="1"/>
    </xf>
    <xf numFmtId="177" fontId="0" fillId="33" borderId="20" xfId="0" applyNumberFormat="1" applyFill="1" applyBorder="1" applyAlignment="1">
      <alignment horizontal="center" vertical="center" wrapText="1"/>
    </xf>
    <xf numFmtId="177" fontId="0" fillId="33" borderId="17" xfId="0" applyNumberFormat="1" applyFill="1" applyBorder="1" applyAlignment="1">
      <alignment horizontal="center" vertical="center" wrapText="1"/>
    </xf>
    <xf numFmtId="177" fontId="0" fillId="33" borderId="14" xfId="0" applyNumberFormat="1" applyFill="1" applyBorder="1" applyAlignment="1">
      <alignment horizontal="center" vertical="center" wrapText="1"/>
    </xf>
    <xf numFmtId="177" fontId="0" fillId="33" borderId="15" xfId="0" applyNumberFormat="1" applyFill="1" applyBorder="1" applyAlignment="1">
      <alignment horizontal="center" vertical="center" wrapText="1"/>
    </xf>
    <xf numFmtId="177" fontId="0" fillId="33" borderId="1" xfId="0" applyNumberFormat="1" applyFill="1" applyBorder="1" applyAlignment="1">
      <alignment horizontal="center" vertical="center" wrapText="1"/>
    </xf>
    <xf numFmtId="177" fontId="0" fillId="33" borderId="7" xfId="0" applyNumberFormat="1" applyFill="1" applyBorder="1" applyAlignment="1">
      <alignment horizontal="center" vertical="center" shrinkToFit="1"/>
    </xf>
    <xf numFmtId="177" fontId="0" fillId="33" borderId="8" xfId="0" applyNumberFormat="1" applyFill="1" applyBorder="1" applyAlignment="1">
      <alignment horizontal="center" vertical="center" shrinkToFit="1"/>
    </xf>
    <xf numFmtId="177" fontId="0" fillId="33" borderId="22" xfId="0" applyNumberFormat="1" applyFill="1" applyBorder="1" applyAlignment="1">
      <alignment horizontal="center" vertical="center" shrinkToFit="1"/>
    </xf>
    <xf numFmtId="0" fontId="0" fillId="0" borderId="22" xfId="0" applyBorder="1" applyAlignment="1">
      <alignment horizontal="center"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22" xfId="0" applyBorder="1" applyAlignment="1">
      <alignment horizontal="left" vertical="center" wrapText="1"/>
    </xf>
    <xf numFmtId="177" fontId="30" fillId="0" borderId="16" xfId="0" applyNumberFormat="1" applyFont="1" applyBorder="1" applyAlignment="1">
      <alignment horizontal="center" vertical="center"/>
    </xf>
    <xf numFmtId="177" fontId="30" fillId="0" borderId="17" xfId="0" applyNumberFormat="1" applyFont="1" applyBorder="1" applyAlignment="1">
      <alignment horizontal="center" vertical="center"/>
    </xf>
    <xf numFmtId="177" fontId="30" fillId="0" borderId="14" xfId="0" applyNumberFormat="1" applyFont="1" applyBorder="1" applyAlignment="1">
      <alignment horizontal="center" vertical="center"/>
    </xf>
    <xf numFmtId="177" fontId="30" fillId="0" borderId="19" xfId="0" applyNumberFormat="1" applyFont="1" applyBorder="1" applyAlignment="1">
      <alignment horizontal="center" vertical="center"/>
    </xf>
    <xf numFmtId="177" fontId="0" fillId="0" borderId="9"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5" fillId="36" borderId="18" xfId="42" applyNumberFormat="1" applyFont="1" applyFill="1" applyBorder="1" applyAlignment="1">
      <alignment horizontal="center" vertical="center" wrapText="1"/>
    </xf>
    <xf numFmtId="177" fontId="5" fillId="36" borderId="2" xfId="42" applyNumberFormat="1" applyFont="1" applyFill="1" applyBorder="1" applyAlignment="1">
      <alignment horizontal="center" vertical="center" wrapText="1"/>
    </xf>
    <xf numFmtId="177" fontId="5" fillId="38" borderId="18" xfId="42" applyNumberFormat="1" applyFont="1" applyFill="1" applyBorder="1" applyAlignment="1">
      <alignment horizontal="center" vertical="center" wrapText="1"/>
    </xf>
    <xf numFmtId="177" fontId="5" fillId="38" borderId="2" xfId="42" applyNumberFormat="1" applyFont="1" applyFill="1" applyBorder="1" applyAlignment="1">
      <alignment horizontal="center" vertical="center" wrapText="1"/>
    </xf>
    <xf numFmtId="177" fontId="5" fillId="37" borderId="18" xfId="42" applyNumberFormat="1" applyFont="1" applyFill="1" applyBorder="1" applyAlignment="1">
      <alignment horizontal="center" vertical="center" wrapText="1"/>
    </xf>
    <xf numFmtId="177" fontId="5" fillId="37" borderId="2" xfId="42" applyNumberFormat="1" applyFont="1" applyFill="1" applyBorder="1" applyAlignment="1">
      <alignment horizontal="center" vertical="center" wrapText="1"/>
    </xf>
    <xf numFmtId="177" fontId="0" fillId="0" borderId="16" xfId="0" applyNumberFormat="1" applyFont="1" applyBorder="1" applyAlignment="1">
      <alignment horizontal="center" vertical="center" wrapText="1"/>
    </xf>
    <xf numFmtId="177" fontId="0" fillId="0" borderId="17" xfId="0" applyNumberFormat="1" applyFont="1" applyBorder="1" applyAlignment="1">
      <alignment horizontal="center" vertical="center" wrapText="1"/>
    </xf>
    <xf numFmtId="177" fontId="0" fillId="0" borderId="9" xfId="0" applyNumberFormat="1" applyFont="1" applyBorder="1" applyAlignment="1">
      <alignment horizontal="center" vertical="center" wrapText="1"/>
    </xf>
    <xf numFmtId="177" fontId="0" fillId="0" borderId="1" xfId="0" applyNumberFormat="1" applyFont="1" applyBorder="1" applyAlignment="1">
      <alignment horizontal="center" vertical="center" wrapText="1"/>
    </xf>
    <xf numFmtId="177" fontId="0" fillId="0" borderId="18" xfId="0" applyNumberFormat="1" applyFont="1" applyBorder="1" applyAlignment="1">
      <alignment horizontal="center" vertical="center"/>
    </xf>
    <xf numFmtId="177" fontId="0" fillId="0" borderId="2" xfId="0" applyNumberFormat="1" applyFont="1" applyBorder="1" applyAlignment="1">
      <alignment horizontal="center" vertical="center"/>
    </xf>
    <xf numFmtId="177" fontId="5" fillId="39" borderId="18" xfId="42" applyNumberFormat="1" applyFont="1" applyFill="1" applyBorder="1" applyAlignment="1">
      <alignment horizontal="center" vertical="center" wrapText="1"/>
    </xf>
    <xf numFmtId="177" fontId="5" fillId="39" borderId="2" xfId="42" applyNumberFormat="1" applyFont="1" applyFill="1" applyBorder="1" applyAlignment="1">
      <alignment horizontal="center" vertical="center" wrapText="1"/>
    </xf>
    <xf numFmtId="177" fontId="5" fillId="0" borderId="18" xfId="42" applyNumberFormat="1" applyFont="1" applyFill="1" applyBorder="1" applyAlignment="1">
      <alignment horizontal="center" vertical="center" wrapText="1"/>
    </xf>
    <xf numFmtId="177" fontId="5" fillId="0" borderId="2" xfId="42" applyNumberFormat="1" applyFont="1" applyFill="1" applyBorder="1" applyAlignment="1">
      <alignment horizontal="center"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6"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5"/>
    <cellStyle name="標準_H12大学立地分析54_暫定版" xfId="42"/>
    <cellStyle name="標準_分析ファイル案1" xfId="43"/>
    <cellStyle name="良い" xfId="44"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FFFF99"/>
      <color rgb="FF69E2FF"/>
      <color rgb="FF2DD7FF"/>
      <color rgb="FF99FF99"/>
      <color rgb="FF00CCFF"/>
      <color rgb="FF00CCCD"/>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4948726841446"/>
          <c:y val="6.4948453608247428E-2"/>
          <c:w val="0.75475802066340403"/>
          <c:h val="0.89725085910652924"/>
        </c:manualLayout>
      </c:layout>
      <c:barChart>
        <c:barDir val="bar"/>
        <c:grouping val="stacked"/>
        <c:varyColors val="0"/>
        <c:ser>
          <c:idx val="1"/>
          <c:order val="0"/>
          <c:tx>
            <c:strRef>
              <c:f>①結果!$F$14</c:f>
              <c:strCache>
                <c:ptCount val="1"/>
                <c:pt idx="0">
                  <c:v>雇用者所得</c:v>
                </c:pt>
              </c:strCache>
            </c:strRef>
          </c:tx>
          <c:invertIfNegative val="0"/>
          <c:cat>
            <c:strRef>
              <c:f>①結果!$D$15:$D$50</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①結果!$F$15:$F$50</c:f>
              <c:numCache>
                <c:formatCode>#,##0.00_ </c:formatCode>
                <c:ptCount val="36"/>
                <c:pt idx="0">
                  <c:v>0.7669224590002196</c:v>
                </c:pt>
                <c:pt idx="1">
                  <c:v>0.99287009549602201</c:v>
                </c:pt>
                <c:pt idx="2">
                  <c:v>0.86814669724362292</c:v>
                </c:pt>
                <c:pt idx="3">
                  <c:v>2.1955902643878575</c:v>
                </c:pt>
                <c:pt idx="4">
                  <c:v>1.0745105884571207</c:v>
                </c:pt>
                <c:pt idx="5">
                  <c:v>1.2459141311053696</c:v>
                </c:pt>
                <c:pt idx="6">
                  <c:v>1.4530042369725471</c:v>
                </c:pt>
                <c:pt idx="7">
                  <c:v>0.38018709546852819</c:v>
                </c:pt>
                <c:pt idx="8">
                  <c:v>8.8374350414849007E-2</c:v>
                </c:pt>
                <c:pt idx="9">
                  <c:v>1.2651745567726866</c:v>
                </c:pt>
                <c:pt idx="10">
                  <c:v>0.28413950406489863</c:v>
                </c:pt>
                <c:pt idx="11">
                  <c:v>0.26653023651977303</c:v>
                </c:pt>
                <c:pt idx="12">
                  <c:v>2.1560954998062409</c:v>
                </c:pt>
                <c:pt idx="13">
                  <c:v>0.8956212542028128</c:v>
                </c:pt>
                <c:pt idx="14">
                  <c:v>1.4832083600184447</c:v>
                </c:pt>
                <c:pt idx="15">
                  <c:v>1.4465356459437717</c:v>
                </c:pt>
                <c:pt idx="16">
                  <c:v>1.2831678838563791</c:v>
                </c:pt>
                <c:pt idx="17">
                  <c:v>0.98446235093028334</c:v>
                </c:pt>
                <c:pt idx="18">
                  <c:v>1.5649706917597523</c:v>
                </c:pt>
                <c:pt idx="19">
                  <c:v>2.1330403760165892</c:v>
                </c:pt>
                <c:pt idx="20">
                  <c:v>0.74407526227726151</c:v>
                </c:pt>
                <c:pt idx="21">
                  <c:v>1.1602594736605549</c:v>
                </c:pt>
                <c:pt idx="22">
                  <c:v>1.2957483878347273</c:v>
                </c:pt>
                <c:pt idx="23">
                  <c:v>2.4315546255068154</c:v>
                </c:pt>
                <c:pt idx="24">
                  <c:v>1.9326701846382055</c:v>
                </c:pt>
                <c:pt idx="25">
                  <c:v>0.43959333817178431</c:v>
                </c:pt>
                <c:pt idx="26">
                  <c:v>1.578911365546916</c:v>
                </c:pt>
                <c:pt idx="27">
                  <c:v>1.2346184166613556</c:v>
                </c:pt>
                <c:pt idx="28">
                  <c:v>2.1471508499536021</c:v>
                </c:pt>
                <c:pt idx="29">
                  <c:v>3.3534558710036997</c:v>
                </c:pt>
                <c:pt idx="30">
                  <c:v>2.7707186276058895</c:v>
                </c:pt>
                <c:pt idx="31">
                  <c:v>1.9632634942935596</c:v>
                </c:pt>
                <c:pt idx="32">
                  <c:v>2.6582134612807944</c:v>
                </c:pt>
                <c:pt idx="33">
                  <c:v>1.0201988094460199</c:v>
                </c:pt>
                <c:pt idx="34">
                  <c:v>0.62416414775639462</c:v>
                </c:pt>
                <c:pt idx="35">
                  <c:v>1.0055303720832356</c:v>
                </c:pt>
              </c:numCache>
            </c:numRef>
          </c:val>
        </c:ser>
        <c:ser>
          <c:idx val="0"/>
          <c:order val="1"/>
          <c:tx>
            <c:strRef>
              <c:f>①結果!$G$14</c:f>
              <c:strCache>
                <c:ptCount val="1"/>
                <c:pt idx="0">
                  <c:v>営業余剰</c:v>
                </c:pt>
              </c:strCache>
            </c:strRef>
          </c:tx>
          <c:invertIfNegative val="0"/>
          <c:cat>
            <c:strRef>
              <c:f>①結果!$D$15:$D$50</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①結果!$G$15:$G$50</c:f>
              <c:numCache>
                <c:formatCode>#,##0.00_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ser>
          <c:idx val="2"/>
          <c:order val="2"/>
          <c:tx>
            <c:strRef>
              <c:f>①結果!$H$14</c:f>
              <c:strCache>
                <c:ptCount val="1"/>
                <c:pt idx="0">
                  <c:v>資本減耗引当</c:v>
                </c:pt>
              </c:strCache>
            </c:strRef>
          </c:tx>
          <c:invertIfNegative val="0"/>
          <c:cat>
            <c:strRef>
              <c:f>①結果!$D$15:$D$50</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①結果!$H$15:$H$50</c:f>
              <c:numCache>
                <c:formatCode>#,##0.00_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ser>
          <c:idx val="3"/>
          <c:order val="3"/>
          <c:tx>
            <c:strRef>
              <c:f>①結果!$I$14</c:f>
              <c:strCache>
                <c:ptCount val="1"/>
                <c:pt idx="0">
                  <c:v>間接税</c:v>
                </c:pt>
              </c:strCache>
            </c:strRef>
          </c:tx>
          <c:invertIfNegative val="0"/>
          <c:cat>
            <c:strRef>
              <c:f>①結果!$D$15:$D$50</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①結果!$I$15:$I$50</c:f>
              <c:numCache>
                <c:formatCode>#,##0.00_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dLbls>
          <c:showLegendKey val="0"/>
          <c:showVal val="0"/>
          <c:showCatName val="0"/>
          <c:showSerName val="0"/>
          <c:showPercent val="0"/>
          <c:showBubbleSize val="0"/>
        </c:dLbls>
        <c:gapWidth val="150"/>
        <c:overlap val="100"/>
        <c:axId val="399020032"/>
        <c:axId val="399021568"/>
      </c:barChart>
      <c:catAx>
        <c:axId val="399020032"/>
        <c:scaling>
          <c:orientation val="maxMin"/>
        </c:scaling>
        <c:delete val="0"/>
        <c:axPos val="l"/>
        <c:numFmt formatCode="General" sourceLinked="1"/>
        <c:majorTickMark val="out"/>
        <c:minorTickMark val="none"/>
        <c:tickLblPos val="nextTo"/>
        <c:spPr>
          <a:ln>
            <a:solidFill>
              <a:schemeClr val="tx1"/>
            </a:solidFill>
          </a:ln>
        </c:spPr>
        <c:crossAx val="399021568"/>
        <c:crosses val="autoZero"/>
        <c:auto val="1"/>
        <c:lblAlgn val="ctr"/>
        <c:lblOffset val="100"/>
        <c:noMultiLvlLbl val="0"/>
      </c:catAx>
      <c:valAx>
        <c:axId val="399021568"/>
        <c:scaling>
          <c:orientation val="minMax"/>
        </c:scaling>
        <c:delete val="0"/>
        <c:axPos val="t"/>
        <c:numFmt formatCode="#,##0.00_ " sourceLinked="1"/>
        <c:majorTickMark val="out"/>
        <c:minorTickMark val="none"/>
        <c:tickLblPos val="nextTo"/>
        <c:spPr>
          <a:ln>
            <a:solidFill>
              <a:schemeClr val="tx1"/>
            </a:solidFill>
          </a:ln>
        </c:spPr>
        <c:crossAx val="399020032"/>
        <c:crosses val="autoZero"/>
        <c:crossBetween val="between"/>
      </c:valAx>
    </c:plotArea>
    <c:legend>
      <c:legendPos val="b"/>
      <c:layout>
        <c:manualLayout>
          <c:xMode val="edge"/>
          <c:yMode val="edge"/>
          <c:x val="0.39045612773117877"/>
          <c:y val="0.97131576410091591"/>
          <c:w val="0.58450356021973604"/>
          <c:h val="2.4602603246022817E-2"/>
        </c:manualLayout>
      </c:layout>
      <c:overlay val="0"/>
      <c:spPr>
        <a:ln>
          <a:noFill/>
        </a:ln>
      </c:spPr>
    </c:legend>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orientation="portrait"/>
  </c:printSettings>
  <c:userShapes r:id="rId1"/>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xdr:col>
      <xdr:colOff>133350</xdr:colOff>
      <xdr:row>83</xdr:row>
      <xdr:rowOff>104775</xdr:rowOff>
    </xdr:from>
    <xdr:ext cx="2282858" cy="354712"/>
    <mc:AlternateContent xmlns:mc="http://schemas.openxmlformats.org/markup-compatibility/2006" xmlns:a14="http://schemas.microsoft.com/office/drawing/2010/main">
      <mc:Choice Requires="a14">
        <xdr:sp macro="" textlink="">
          <xdr:nvSpPr>
            <xdr:cNvPr id="2" name="テキスト ボックス 1"/>
            <xdr:cNvSpPr txBox="1"/>
          </xdr:nvSpPr>
          <xdr:spPr>
            <a:xfrm>
              <a:off x="952500" y="16154400"/>
              <a:ext cx="2282858" cy="354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ΔP</a:t>
              </a:r>
              <a:r>
                <a:rPr kumimoji="1" lang="en-US" altLang="ja-JP" sz="1000"/>
                <a:t>d</a:t>
              </a:r>
              <a:r>
                <a:rPr kumimoji="1" lang="en-US" altLang="ja-JP" sz="1600"/>
                <a:t> = [{I-(I-</a:t>
              </a:r>
              <a14:m>
                <m:oMath xmlns:m="http://schemas.openxmlformats.org/officeDocument/2006/math">
                  <m:acc>
                    <m:accPr>
                      <m:chr m:val="̂"/>
                      <m:ctrlPr>
                        <a:rPr kumimoji="1" lang="en-US" altLang="ja-JP" sz="1600" i="1">
                          <a:solidFill>
                            <a:schemeClr val="tx1"/>
                          </a:solidFill>
                          <a:effectLst/>
                          <a:latin typeface="Cambria Math"/>
                          <a:ea typeface="+mn-ea"/>
                          <a:cs typeface="+mn-cs"/>
                        </a:rPr>
                      </m:ctrlPr>
                    </m:accPr>
                    <m:e>
                      <m:r>
                        <a:rPr kumimoji="1" lang="en-US" altLang="ja-JP" sz="1600" b="0" i="1">
                          <a:solidFill>
                            <a:schemeClr val="tx1"/>
                          </a:solidFill>
                          <a:effectLst/>
                          <a:latin typeface="Cambria Math"/>
                          <a:ea typeface="+mn-ea"/>
                          <a:cs typeface="+mn-cs"/>
                        </a:rPr>
                        <m:t>𝑀</m:t>
                      </m:r>
                    </m:e>
                  </m:acc>
                </m:oMath>
              </a14:m>
              <a:r>
                <a:rPr kumimoji="1" lang="en-US" altLang="ja-JP" sz="1600"/>
                <a:t>)A}</a:t>
              </a:r>
              <a:r>
                <a:rPr kumimoji="1" lang="en-US" altLang="ja-JP" sz="1600" baseline="30000"/>
                <a:t>-1</a:t>
              </a:r>
              <a:r>
                <a:rPr kumimoji="1" lang="en-US" altLang="ja-JP" sz="1600"/>
                <a:t>]'ΔV</a:t>
              </a:r>
              <a:endParaRPr kumimoji="1" lang="ja-JP" altLang="en-US" sz="1600"/>
            </a:p>
          </xdr:txBody>
        </xdr:sp>
      </mc:Choice>
      <mc:Fallback xmlns="">
        <xdr:sp macro="" textlink="">
          <xdr:nvSpPr>
            <xdr:cNvPr id="2" name="テキスト ボックス 1"/>
            <xdr:cNvSpPr txBox="1"/>
          </xdr:nvSpPr>
          <xdr:spPr>
            <a:xfrm>
              <a:off x="952500" y="16154400"/>
              <a:ext cx="2282858" cy="354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ΔP</a:t>
              </a:r>
              <a:r>
                <a:rPr kumimoji="1" lang="en-US" altLang="ja-JP" sz="1000"/>
                <a:t>d</a:t>
              </a:r>
              <a:r>
                <a:rPr kumimoji="1" lang="en-US" altLang="ja-JP" sz="1600"/>
                <a:t> = [{I-(I-</a:t>
              </a:r>
              <a:r>
                <a:rPr kumimoji="1" lang="en-US" altLang="ja-JP" sz="1600" b="0" i="0">
                  <a:solidFill>
                    <a:schemeClr val="tx1"/>
                  </a:solidFill>
                  <a:effectLst/>
                  <a:latin typeface="Cambria Math"/>
                  <a:ea typeface="+mn-ea"/>
                  <a:cs typeface="+mn-cs"/>
                </a:rPr>
                <a:t>𝑀 ̂</a:t>
              </a:r>
              <a:r>
                <a:rPr kumimoji="1" lang="en-US" altLang="ja-JP" sz="1600"/>
                <a:t>)A}</a:t>
              </a:r>
              <a:r>
                <a:rPr kumimoji="1" lang="en-US" altLang="ja-JP" sz="1600" baseline="30000"/>
                <a:t>-1</a:t>
              </a:r>
              <a:r>
                <a:rPr kumimoji="1" lang="en-US" altLang="ja-JP" sz="1600"/>
                <a:t>]'ΔV</a:t>
              </a:r>
              <a:endParaRPr kumimoji="1" lang="ja-JP" altLang="en-US" sz="16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9</xdr:col>
      <xdr:colOff>438151</xdr:colOff>
      <xdr:row>9</xdr:row>
      <xdr:rowOff>171451</xdr:rowOff>
    </xdr:from>
    <xdr:to>
      <xdr:col>14</xdr:col>
      <xdr:colOff>285751</xdr:colOff>
      <xdr:row>15</xdr:row>
      <xdr:rowOff>85726</xdr:rowOff>
    </xdr:to>
    <xdr:sp macro="" textlink="">
      <xdr:nvSpPr>
        <xdr:cNvPr id="5" name="四角形吹き出し 4"/>
        <xdr:cNvSpPr/>
      </xdr:nvSpPr>
      <xdr:spPr bwMode="auto">
        <a:xfrm>
          <a:off x="6972301" y="2286001"/>
          <a:ext cx="2514600" cy="1200150"/>
        </a:xfrm>
        <a:prstGeom prst="wedgeRectCallout">
          <a:avLst>
            <a:gd name="adj1" fmla="val -60441"/>
            <a:gd name="adj2" fmla="val -23340"/>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36000" tIns="36000" rIns="36000" bIns="36000" rtlCol="0" anchor="ctr" upright="1"/>
        <a:lstStyle/>
        <a:p>
          <a:pPr algn="l">
            <a:lnSpc>
              <a:spcPct val="120000"/>
            </a:lnSpc>
          </a:pPr>
          <a:r>
            <a:rPr kumimoji="1" lang="ja-JP" altLang="en-US" sz="1200">
              <a:latin typeface="HGｺﾞｼｯｸM" panose="020B0609000000000000" pitchFamily="49" charset="-128"/>
              <a:ea typeface="HGｺﾞｼｯｸM" panose="020B0609000000000000" pitchFamily="49" charset="-128"/>
            </a:rPr>
            <a:t>複数の産業部門と粗付加価値部門を同時に入力して分析することができます。</a:t>
          </a:r>
          <a:endParaRPr kumimoji="1" lang="en-US" altLang="ja-JP" sz="1200">
            <a:latin typeface="HGｺﾞｼｯｸM" panose="020B0609000000000000" pitchFamily="49" charset="-128"/>
            <a:ea typeface="HGｺﾞｼｯｸM" panose="020B0609000000000000" pitchFamily="49" charset="-128"/>
          </a:endParaRPr>
        </a:p>
      </xdr:txBody>
    </xdr:sp>
    <xdr:clientData/>
  </xdr:twoCellAnchor>
  <xdr:twoCellAnchor>
    <xdr:from>
      <xdr:col>9</xdr:col>
      <xdr:colOff>438151</xdr:colOff>
      <xdr:row>18</xdr:row>
      <xdr:rowOff>142877</xdr:rowOff>
    </xdr:from>
    <xdr:to>
      <xdr:col>14</xdr:col>
      <xdr:colOff>285751</xdr:colOff>
      <xdr:row>35</xdr:row>
      <xdr:rowOff>38100</xdr:rowOff>
    </xdr:to>
    <xdr:sp macro="" textlink="">
      <xdr:nvSpPr>
        <xdr:cNvPr id="3" name="四角形吹き出し 2"/>
        <xdr:cNvSpPr/>
      </xdr:nvSpPr>
      <xdr:spPr bwMode="auto">
        <a:xfrm>
          <a:off x="6457951" y="4029077"/>
          <a:ext cx="2514600" cy="3133723"/>
        </a:xfrm>
        <a:prstGeom prst="wedgeRectCallout">
          <a:avLst>
            <a:gd name="adj1" fmla="val -60820"/>
            <a:gd name="adj2" fmla="val -23036"/>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36000" tIns="36000" rIns="36000" bIns="36000" rtlCol="0" anchor="t" upright="1"/>
        <a:lstStyle/>
        <a:p>
          <a:r>
            <a:rPr lang="ja-JP" altLang="ja-JP" sz="1200">
              <a:effectLst/>
              <a:latin typeface="HGｺﾞｼｯｸM" panose="020B0609000000000000" pitchFamily="49" charset="-128"/>
              <a:ea typeface="HGｺﾞｼｯｸM" panose="020B0609000000000000" pitchFamily="49" charset="-128"/>
              <a:cs typeface="+mn-cs"/>
            </a:rPr>
            <a:t>ここで</a:t>
          </a:r>
          <a:r>
            <a:rPr lang="ja-JP" altLang="en-US" sz="1200">
              <a:effectLst/>
              <a:latin typeface="HGｺﾞｼｯｸM" panose="020B0609000000000000" pitchFamily="49" charset="-128"/>
              <a:ea typeface="HGｺﾞｼｯｸM" panose="020B0609000000000000" pitchFamily="49" charset="-128"/>
              <a:cs typeface="+mn-cs"/>
            </a:rPr>
            <a:t>は、</a:t>
          </a:r>
          <a:r>
            <a:rPr lang="ja-JP" altLang="ja-JP" sz="1200">
              <a:effectLst/>
              <a:latin typeface="HGｺﾞｼｯｸM" panose="020B0609000000000000" pitchFamily="49" charset="-128"/>
              <a:ea typeface="HGｺﾞｼｯｸM" panose="020B0609000000000000" pitchFamily="49" charset="-128"/>
              <a:cs typeface="+mn-cs"/>
            </a:rPr>
            <a:t>粗付加価値を「</a:t>
          </a:r>
          <a:r>
            <a:rPr lang="en-US" altLang="ja-JP" sz="1200">
              <a:effectLst/>
              <a:latin typeface="HGｺﾞｼｯｸM" panose="020B0609000000000000" pitchFamily="49" charset="-128"/>
              <a:ea typeface="HGｺﾞｼｯｸM" panose="020B0609000000000000" pitchFamily="49" charset="-128"/>
              <a:cs typeface="+mn-cs"/>
            </a:rPr>
            <a:t>1</a:t>
          </a:r>
          <a:r>
            <a:rPr lang="ja-JP" altLang="ja-JP" sz="1200">
              <a:effectLst/>
              <a:latin typeface="HGｺﾞｼｯｸM" panose="020B0609000000000000" pitchFamily="49" charset="-128"/>
              <a:ea typeface="HGｺﾞｼｯｸM" panose="020B0609000000000000" pitchFamily="49" charset="-128"/>
              <a:cs typeface="+mn-cs"/>
            </a:rPr>
            <a:t>」としたときの変化率</a:t>
          </a:r>
          <a:r>
            <a:rPr lang="ja-JP" altLang="en-US" sz="1200">
              <a:effectLst/>
              <a:latin typeface="HGｺﾞｼｯｸM" panose="020B0609000000000000" pitchFamily="49" charset="-128"/>
              <a:ea typeface="HGｺﾞｼｯｸM" panose="020B0609000000000000" pitchFamily="49" charset="-128"/>
              <a:cs typeface="+mn-cs"/>
            </a:rPr>
            <a:t>を入力します。</a:t>
          </a:r>
          <a:endParaRPr lang="ja-JP" altLang="ja-JP" sz="1200">
            <a:effectLst/>
            <a:latin typeface="HGｺﾞｼｯｸM" panose="020B0609000000000000" pitchFamily="49" charset="-128"/>
            <a:ea typeface="HGｺﾞｼｯｸM" panose="020B0609000000000000" pitchFamily="49" charset="-128"/>
            <a:cs typeface="+mn-cs"/>
          </a:endParaRPr>
        </a:p>
        <a:p>
          <a:r>
            <a:rPr lang="en-US" altLang="ja-JP" sz="1200">
              <a:effectLst/>
              <a:latin typeface="HGｺﾞｼｯｸM" panose="020B0609000000000000" pitchFamily="49" charset="-128"/>
              <a:ea typeface="HGｺﾞｼｯｸM" panose="020B0609000000000000" pitchFamily="49" charset="-128"/>
              <a:cs typeface="+mn-cs"/>
            </a:rPr>
            <a:t> </a:t>
          </a:r>
          <a:endParaRPr lang="ja-JP" altLang="ja-JP" sz="1200">
            <a:effectLst/>
            <a:latin typeface="HGｺﾞｼｯｸM" panose="020B0609000000000000" pitchFamily="49" charset="-128"/>
            <a:ea typeface="HGｺﾞｼｯｸM" panose="020B0609000000000000" pitchFamily="49" charset="-128"/>
            <a:cs typeface="+mn-cs"/>
          </a:endParaRPr>
        </a:p>
        <a:p>
          <a:r>
            <a:rPr lang="ja-JP" altLang="ja-JP" sz="1200">
              <a:effectLst/>
              <a:latin typeface="HGｺﾞｼｯｸM" panose="020B0609000000000000" pitchFamily="49" charset="-128"/>
              <a:ea typeface="HGｺﾞｼｯｸM" panose="020B0609000000000000" pitchFamily="49" charset="-128"/>
              <a:cs typeface="+mn-cs"/>
            </a:rPr>
            <a:t>【補足説明】</a:t>
          </a:r>
        </a:p>
        <a:p>
          <a:r>
            <a:rPr lang="ja-JP" altLang="ja-JP" sz="1200">
              <a:effectLst/>
              <a:latin typeface="HGｺﾞｼｯｸM" panose="020B0609000000000000" pitchFamily="49" charset="-128"/>
              <a:ea typeface="HGｺﾞｼｯｸM" panose="020B0609000000000000" pitchFamily="49" charset="-128"/>
              <a:cs typeface="+mn-cs"/>
            </a:rPr>
            <a:t>モデル式で計算する際の注意点ですが、Δ</a:t>
          </a:r>
          <a:r>
            <a:rPr lang="en-US" altLang="ja-JP" sz="1200">
              <a:effectLst/>
              <a:latin typeface="HGｺﾞｼｯｸM" panose="020B0609000000000000" pitchFamily="49" charset="-128"/>
              <a:ea typeface="HGｺﾞｼｯｸM" panose="020B0609000000000000" pitchFamily="49" charset="-128"/>
              <a:cs typeface="+mn-cs"/>
            </a:rPr>
            <a:t>V</a:t>
          </a:r>
          <a:r>
            <a:rPr lang="ja-JP" altLang="ja-JP" sz="1200">
              <a:effectLst/>
              <a:latin typeface="HGｺﾞｼｯｸM" panose="020B0609000000000000" pitchFamily="49" charset="-128"/>
              <a:ea typeface="HGｺﾞｼｯｸM" panose="020B0609000000000000" pitchFamily="49" charset="-128"/>
              <a:cs typeface="+mn-cs"/>
            </a:rPr>
            <a:t>に入れる値は生産価格を「</a:t>
          </a:r>
          <a:r>
            <a:rPr lang="en-US" altLang="ja-JP" sz="1200">
              <a:effectLst/>
              <a:latin typeface="HGｺﾞｼｯｸM" panose="020B0609000000000000" pitchFamily="49" charset="-128"/>
              <a:ea typeface="HGｺﾞｼｯｸM" panose="020B0609000000000000" pitchFamily="49" charset="-128"/>
              <a:cs typeface="+mn-cs"/>
            </a:rPr>
            <a:t>1</a:t>
          </a:r>
          <a:r>
            <a:rPr lang="ja-JP" altLang="ja-JP" sz="1200">
              <a:effectLst/>
              <a:latin typeface="HGｺﾞｼｯｸM" panose="020B0609000000000000" pitchFamily="49" charset="-128"/>
              <a:ea typeface="HGｺﾞｼｯｸM" panose="020B0609000000000000" pitchFamily="49" charset="-128"/>
              <a:cs typeface="+mn-cs"/>
            </a:rPr>
            <a:t>」としたときの変化率です。</a:t>
          </a:r>
        </a:p>
        <a:p>
          <a:r>
            <a:rPr lang="ja-JP" altLang="ja-JP" sz="1200">
              <a:effectLst/>
              <a:latin typeface="HGｺﾞｼｯｸM" panose="020B0609000000000000" pitchFamily="49" charset="-128"/>
              <a:ea typeface="HGｺﾞｼｯｸM" panose="020B0609000000000000" pitchFamily="49" charset="-128"/>
              <a:cs typeface="+mn-cs"/>
            </a:rPr>
            <a:t>このツールでは、粗付加価値を「</a:t>
          </a:r>
          <a:r>
            <a:rPr lang="en-US" altLang="ja-JP" sz="1200">
              <a:effectLst/>
              <a:latin typeface="HGｺﾞｼｯｸM" panose="020B0609000000000000" pitchFamily="49" charset="-128"/>
              <a:ea typeface="HGｺﾞｼｯｸM" panose="020B0609000000000000" pitchFamily="49" charset="-128"/>
              <a:cs typeface="+mn-cs"/>
            </a:rPr>
            <a:t>1</a:t>
          </a:r>
          <a:r>
            <a:rPr lang="ja-JP" altLang="ja-JP" sz="1200">
              <a:effectLst/>
              <a:latin typeface="HGｺﾞｼｯｸM" panose="020B0609000000000000" pitchFamily="49" charset="-128"/>
              <a:ea typeface="HGｺﾞｼｯｸM" panose="020B0609000000000000" pitchFamily="49" charset="-128"/>
              <a:cs typeface="+mn-cs"/>
            </a:rPr>
            <a:t>」としたときの変化率を入力すると、自動で生産価格を「</a:t>
          </a:r>
          <a:r>
            <a:rPr lang="en-US" altLang="ja-JP" sz="1200">
              <a:effectLst/>
              <a:latin typeface="HGｺﾞｼｯｸM" panose="020B0609000000000000" pitchFamily="49" charset="-128"/>
              <a:ea typeface="HGｺﾞｼｯｸM" panose="020B0609000000000000" pitchFamily="49" charset="-128"/>
              <a:cs typeface="+mn-cs"/>
            </a:rPr>
            <a:t>1</a:t>
          </a:r>
          <a:r>
            <a:rPr lang="ja-JP" altLang="ja-JP" sz="1200">
              <a:effectLst/>
              <a:latin typeface="HGｺﾞｼｯｸM" panose="020B0609000000000000" pitchFamily="49" charset="-128"/>
              <a:ea typeface="HGｺﾞｼｯｸM" panose="020B0609000000000000" pitchFamily="49" charset="-128"/>
              <a:cs typeface="+mn-cs"/>
            </a:rPr>
            <a:t>」としたときの変化率に変換します。</a:t>
          </a:r>
          <a:endParaRPr lang="en-US" altLang="ja-JP" sz="1200">
            <a:effectLst/>
            <a:latin typeface="HGｺﾞｼｯｸM" panose="020B0609000000000000" pitchFamily="49" charset="-128"/>
            <a:ea typeface="HGｺﾞｼｯｸM" panose="020B0609000000000000" pitchFamily="49" charset="-128"/>
            <a:cs typeface="+mn-cs"/>
          </a:endParaRPr>
        </a:p>
        <a:p>
          <a:endParaRPr kumimoji="1" lang="en-US" altLang="ja-JP" sz="1200">
            <a:latin typeface="HGｺﾞｼｯｸM" panose="020B0609000000000000" pitchFamily="49" charset="-128"/>
            <a:ea typeface="HGｺﾞｼｯｸM" panose="020B0609000000000000" pitchFamily="49" charset="-128"/>
          </a:endParaRPr>
        </a:p>
        <a:p>
          <a:pPr algn="l">
            <a:lnSpc>
              <a:spcPct val="120000"/>
            </a:lnSpc>
          </a:pPr>
          <a:r>
            <a:rPr kumimoji="1" lang="ja-JP" altLang="en-US" sz="1200">
              <a:latin typeface="HGｺﾞｼｯｸM" panose="020B0609000000000000" pitchFamily="49" charset="-128"/>
              <a:ea typeface="HGｺﾞｼｯｸM" panose="020B0609000000000000" pitchFamily="49" charset="-128"/>
            </a:rPr>
            <a:t>　＜モデル式＞</a:t>
          </a:r>
          <a:endParaRPr kumimoji="1" lang="en-US" altLang="ja-JP" sz="1200">
            <a:latin typeface="HGｺﾞｼｯｸM" panose="020B0609000000000000" pitchFamily="49" charset="-128"/>
            <a:ea typeface="HGｺﾞｼｯｸM" panose="020B0609000000000000" pitchFamily="49" charset="-128"/>
          </a:endParaRPr>
        </a:p>
        <a:p>
          <a:pPr algn="l">
            <a:lnSpc>
              <a:spcPct val="120000"/>
            </a:lnSpc>
          </a:pPr>
          <a:endParaRPr kumimoji="1" lang="en-US" altLang="ja-JP" sz="1200">
            <a:latin typeface="HGｺﾞｼｯｸM" panose="020B0609000000000000" pitchFamily="49" charset="-128"/>
            <a:ea typeface="HGｺﾞｼｯｸM" panose="020B0609000000000000" pitchFamily="49" charset="-128"/>
          </a:endParaRPr>
        </a:p>
        <a:p>
          <a:pPr algn="l">
            <a:lnSpc>
              <a:spcPct val="120000"/>
            </a:lnSpc>
          </a:pPr>
          <a:endParaRPr kumimoji="1" lang="en-US" altLang="ja-JP" sz="1200">
            <a:latin typeface="HGｺﾞｼｯｸM" panose="020B0609000000000000" pitchFamily="49" charset="-128"/>
            <a:ea typeface="HGｺﾞｼｯｸM" panose="020B0609000000000000" pitchFamily="49" charset="-128"/>
          </a:endParaRPr>
        </a:p>
        <a:p>
          <a:pPr algn="l">
            <a:lnSpc>
              <a:spcPct val="120000"/>
            </a:lnSpc>
          </a:pPr>
          <a:endParaRPr kumimoji="1" lang="en-US" altLang="ja-JP" sz="1200">
            <a:latin typeface="HGｺﾞｼｯｸM" panose="020B0609000000000000" pitchFamily="49" charset="-128"/>
            <a:ea typeface="HGｺﾞｼｯｸM" panose="020B0609000000000000" pitchFamily="49" charset="-128"/>
          </a:endParaRPr>
        </a:p>
        <a:p>
          <a:pPr algn="l">
            <a:lnSpc>
              <a:spcPct val="120000"/>
            </a:lnSpc>
          </a:pPr>
          <a:endParaRPr kumimoji="1" lang="en-US" altLang="ja-JP" sz="1200">
            <a:latin typeface="HGｺﾞｼｯｸM" panose="020B0609000000000000" pitchFamily="49" charset="-128"/>
            <a:ea typeface="HGｺﾞｼｯｸM" panose="020B0609000000000000" pitchFamily="49" charset="-128"/>
          </a:endParaRPr>
        </a:p>
        <a:p>
          <a:pPr algn="l">
            <a:lnSpc>
              <a:spcPct val="120000"/>
            </a:lnSpc>
          </a:pPr>
          <a:endParaRPr kumimoji="1" lang="en-US" altLang="ja-JP" sz="1200">
            <a:latin typeface="HGｺﾞｼｯｸM" panose="020B0609000000000000" pitchFamily="49" charset="-128"/>
            <a:ea typeface="HGｺﾞｼｯｸM" panose="020B0609000000000000" pitchFamily="49" charset="-128"/>
          </a:endParaRPr>
        </a:p>
      </xdr:txBody>
    </xdr:sp>
    <xdr:clientData/>
  </xdr:twoCellAnchor>
  <xdr:oneCellAnchor>
    <xdr:from>
      <xdr:col>10</xdr:col>
      <xdr:colOff>161926</xdr:colOff>
      <xdr:row>32</xdr:row>
      <xdr:rowOff>76201</xdr:rowOff>
    </xdr:from>
    <xdr:ext cx="2282858" cy="354712"/>
    <mc:AlternateContent xmlns:mc="http://schemas.openxmlformats.org/markup-compatibility/2006" xmlns:a14="http://schemas.microsoft.com/office/drawing/2010/main">
      <mc:Choice Requires="a14">
        <xdr:sp macro="" textlink="">
          <xdr:nvSpPr>
            <xdr:cNvPr id="4" name="テキスト ボックス 3"/>
            <xdr:cNvSpPr txBox="1"/>
          </xdr:nvSpPr>
          <xdr:spPr>
            <a:xfrm>
              <a:off x="6715126" y="6629401"/>
              <a:ext cx="2282858" cy="354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ΔP</a:t>
              </a:r>
              <a:r>
                <a:rPr kumimoji="1" lang="en-US" altLang="ja-JP" sz="1000"/>
                <a:t>d</a:t>
              </a:r>
              <a:r>
                <a:rPr kumimoji="1" lang="en-US" altLang="ja-JP" sz="1600"/>
                <a:t> = [{I-(I-</a:t>
              </a:r>
              <a14:m>
                <m:oMath xmlns:m="http://schemas.openxmlformats.org/officeDocument/2006/math">
                  <m:acc>
                    <m:accPr>
                      <m:chr m:val="̂"/>
                      <m:ctrlPr>
                        <a:rPr kumimoji="1" lang="en-US" altLang="ja-JP" sz="1600" i="1">
                          <a:solidFill>
                            <a:schemeClr val="tx1"/>
                          </a:solidFill>
                          <a:effectLst/>
                          <a:latin typeface="Cambria Math"/>
                          <a:ea typeface="+mn-ea"/>
                          <a:cs typeface="+mn-cs"/>
                        </a:rPr>
                      </m:ctrlPr>
                    </m:accPr>
                    <m:e>
                      <m:r>
                        <a:rPr kumimoji="1" lang="en-US" altLang="ja-JP" sz="1600" b="0" i="1">
                          <a:solidFill>
                            <a:schemeClr val="tx1"/>
                          </a:solidFill>
                          <a:effectLst/>
                          <a:latin typeface="Cambria Math"/>
                          <a:ea typeface="+mn-ea"/>
                          <a:cs typeface="+mn-cs"/>
                        </a:rPr>
                        <m:t>𝑀</m:t>
                      </m:r>
                    </m:e>
                  </m:acc>
                </m:oMath>
              </a14:m>
              <a:r>
                <a:rPr kumimoji="1" lang="en-US" altLang="ja-JP" sz="1600"/>
                <a:t>)A}</a:t>
              </a:r>
              <a:r>
                <a:rPr kumimoji="1" lang="en-US" altLang="ja-JP" sz="1600" baseline="30000"/>
                <a:t>-1</a:t>
              </a:r>
              <a:r>
                <a:rPr kumimoji="1" lang="en-US" altLang="ja-JP" sz="1600"/>
                <a:t>]'ΔV</a:t>
              </a:r>
              <a:endParaRPr kumimoji="1" lang="ja-JP" altLang="en-US" sz="1600"/>
            </a:p>
          </xdr:txBody>
        </xdr:sp>
      </mc:Choice>
      <mc:Fallback xmlns="">
        <xdr:sp macro="" textlink="">
          <xdr:nvSpPr>
            <xdr:cNvPr id="4" name="テキスト ボックス 3"/>
            <xdr:cNvSpPr txBox="1"/>
          </xdr:nvSpPr>
          <xdr:spPr>
            <a:xfrm>
              <a:off x="6715126" y="6629401"/>
              <a:ext cx="2282858" cy="354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ΔP</a:t>
              </a:r>
              <a:r>
                <a:rPr kumimoji="1" lang="en-US" altLang="ja-JP" sz="1000"/>
                <a:t>d</a:t>
              </a:r>
              <a:r>
                <a:rPr kumimoji="1" lang="en-US" altLang="ja-JP" sz="1600"/>
                <a:t> = [{I-(I-</a:t>
              </a:r>
              <a:r>
                <a:rPr kumimoji="1" lang="en-US" altLang="ja-JP" sz="1600" b="0" i="0">
                  <a:solidFill>
                    <a:schemeClr val="tx1"/>
                  </a:solidFill>
                  <a:effectLst/>
                  <a:latin typeface="Cambria Math"/>
                  <a:ea typeface="+mn-ea"/>
                  <a:cs typeface="+mn-cs"/>
                </a:rPr>
                <a:t>𝑀 ̂</a:t>
              </a:r>
              <a:r>
                <a:rPr kumimoji="1" lang="en-US" altLang="ja-JP" sz="1600"/>
                <a:t>)A}</a:t>
              </a:r>
              <a:r>
                <a:rPr kumimoji="1" lang="en-US" altLang="ja-JP" sz="1600" baseline="30000"/>
                <a:t>-1</a:t>
              </a:r>
              <a:r>
                <a:rPr kumimoji="1" lang="en-US" altLang="ja-JP" sz="1600"/>
                <a:t>]'ΔV</a:t>
              </a:r>
              <a:endParaRPr kumimoji="1" lang="ja-JP" altLang="en-US" sz="16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47625</xdr:rowOff>
    </xdr:from>
    <xdr:to>
      <xdr:col>11</xdr:col>
      <xdr:colOff>504825</xdr:colOff>
      <xdr:row>69</xdr:row>
      <xdr:rowOff>95250</xdr:rowOff>
    </xdr:to>
    <xdr:graphicFrame macro="">
      <xdr:nvGraphicFramePr>
        <xdr:cNvPr id="722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0.90538</cdr:x>
      <cdr:y>0.00714</cdr:y>
    </cdr:from>
    <cdr:to>
      <cdr:x>0.98532</cdr:x>
      <cdr:y>0.04082</cdr:y>
    </cdr:to>
    <cdr:sp macro="" textlink="">
      <cdr:nvSpPr>
        <cdr:cNvPr id="2" name="テキスト ボックス 1"/>
        <cdr:cNvSpPr txBox="1"/>
      </cdr:nvSpPr>
      <cdr:spPr>
        <a:xfrm xmlns:a="http://schemas.openxmlformats.org/drawingml/2006/main">
          <a:off x="5286375" y="66675"/>
          <a:ext cx="466725" cy="3143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dr:relSizeAnchor xmlns:cdr="http://schemas.openxmlformats.org/drawingml/2006/chartDrawing">
    <cdr:from>
      <cdr:x>0.27406</cdr:x>
      <cdr:y>0.96837</cdr:y>
    </cdr:from>
    <cdr:to>
      <cdr:x>0.42577</cdr:x>
      <cdr:y>0.99898</cdr:y>
    </cdr:to>
    <cdr:sp macro="" textlink="">
      <cdr:nvSpPr>
        <cdr:cNvPr id="3" name="テキスト ボックス 2"/>
        <cdr:cNvSpPr txBox="1"/>
      </cdr:nvSpPr>
      <cdr:spPr>
        <a:xfrm xmlns:a="http://schemas.openxmlformats.org/drawingml/2006/main">
          <a:off x="1600200" y="9039225"/>
          <a:ext cx="885825" cy="2857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（変化要因）</a:t>
          </a:r>
        </a:p>
      </cdr:txBody>
    </cdr:sp>
  </cdr:relSizeAnchor>
  <cdr:relSizeAnchor xmlns:cdr="http://schemas.openxmlformats.org/drawingml/2006/chartDrawing">
    <cdr:from>
      <cdr:x>0.27732</cdr:x>
      <cdr:y>0.96939</cdr:y>
    </cdr:from>
    <cdr:to>
      <cdr:x>0.97716</cdr:x>
      <cdr:y>0.99898</cdr:y>
    </cdr:to>
    <cdr:sp macro="" textlink="">
      <cdr:nvSpPr>
        <cdr:cNvPr id="4" name="正方形/長方形 3"/>
        <cdr:cNvSpPr/>
      </cdr:nvSpPr>
      <cdr:spPr>
        <a:xfrm xmlns:a="http://schemas.openxmlformats.org/drawingml/2006/main">
          <a:off x="1619250" y="9048750"/>
          <a:ext cx="4086225" cy="276225"/>
        </a:xfrm>
        <a:prstGeom xmlns:a="http://schemas.openxmlformats.org/drawingml/2006/main" prst="rect">
          <a:avLst/>
        </a:prstGeom>
        <a:noFill xmlns:a="http://schemas.openxmlformats.org/drawingml/2006/main"/>
        <a:ln xmlns:a="http://schemas.openxmlformats.org/drawingml/2006/main" w="317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userShapes>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0</xdr:row>
          <xdr:rowOff>47625</xdr:rowOff>
        </xdr:from>
        <xdr:to>
          <xdr:col>8</xdr:col>
          <xdr:colOff>561975</xdr:colOff>
          <xdr:row>0</xdr:row>
          <xdr:rowOff>238125</xdr:rowOff>
        </xdr:to>
        <xdr:sp macro="" textlink="">
          <xdr:nvSpPr>
            <xdr:cNvPr id="17409" name="Object 1" hidden="1">
              <a:extLst>
                <a:ext uri="{63B3BB69-23CF-44E3-9099-C40C66FF867C}">
                  <a14:compatExt spid="_x0000_s17409"/>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0</xdr:row>
          <xdr:rowOff>47625</xdr:rowOff>
        </xdr:from>
        <xdr:to>
          <xdr:col>8</xdr:col>
          <xdr:colOff>561975</xdr:colOff>
          <xdr:row>0</xdr:row>
          <xdr:rowOff>238125</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987;&#26989;&#36899;&#38306;&#34920;&#20316;&#25104;&#12471;&#12473;&#12486;&#12512;/06&#20844;&#34920;/04_HP&#25522;&#36617;&#65288;&#20998;&#26512;&#12471;&#12540;&#12488;&#65289;/36&#37096;&#38272;/H23-&#38656;&#35201;&#20998;&#26512;&#65288;36&#37096;&#3827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利用にあたって（必ずお読みください）"/>
      <sheetName val="データ入力表"/>
      <sheetName val="①結果"/>
      <sheetName val="②表"/>
      <sheetName val="③フロー"/>
      <sheetName val="④グラフ"/>
      <sheetName val="計算"/>
      <sheetName val="価格変換"/>
      <sheetName val="投入係数"/>
      <sheetName val="逆行列係数"/>
      <sheetName val="各種係数"/>
      <sheetName val="マージン"/>
      <sheetName val="H23取引基本表（生産者）(36)"/>
    </sheetNames>
    <sheetDataSet>
      <sheetData sheetId="0"/>
      <sheetData sheetId="1"/>
      <sheetData sheetId="2"/>
      <sheetData sheetId="3"/>
      <sheetData sheetId="4"/>
      <sheetData sheetId="5"/>
      <sheetData sheetId="6"/>
      <sheetData sheetId="7"/>
      <sheetData sheetId="8">
        <row r="4">
          <cell r="A4">
            <v>1</v>
          </cell>
          <cell r="B4" t="str">
            <v>農業</v>
          </cell>
        </row>
        <row r="5">
          <cell r="A5">
            <v>2</v>
          </cell>
          <cell r="B5" t="str">
            <v>林業</v>
          </cell>
        </row>
        <row r="6">
          <cell r="A6">
            <v>3</v>
          </cell>
          <cell r="B6" t="str">
            <v>漁業</v>
          </cell>
        </row>
        <row r="7">
          <cell r="A7">
            <v>6</v>
          </cell>
          <cell r="B7" t="str">
            <v>鉱業</v>
          </cell>
        </row>
        <row r="8">
          <cell r="A8">
            <v>11</v>
          </cell>
          <cell r="B8" t="str">
            <v>飲食料品</v>
          </cell>
        </row>
        <row r="9">
          <cell r="A9">
            <v>15</v>
          </cell>
          <cell r="B9" t="str">
            <v>繊維製品</v>
          </cell>
        </row>
        <row r="10">
          <cell r="A10">
            <v>16</v>
          </cell>
          <cell r="B10" t="str">
            <v>パルプ・紙・木製品</v>
          </cell>
        </row>
        <row r="11">
          <cell r="A11">
            <v>20</v>
          </cell>
          <cell r="B11" t="str">
            <v>化学製品</v>
          </cell>
        </row>
        <row r="12">
          <cell r="A12">
            <v>21</v>
          </cell>
          <cell r="B12" t="str">
            <v>石油・石炭製品</v>
          </cell>
        </row>
        <row r="13">
          <cell r="A13">
            <v>25</v>
          </cell>
          <cell r="B13" t="str">
            <v>窯業・土石製品</v>
          </cell>
        </row>
        <row r="14">
          <cell r="A14">
            <v>26</v>
          </cell>
          <cell r="B14" t="str">
            <v>鉄鋼</v>
          </cell>
        </row>
        <row r="15">
          <cell r="A15">
            <v>27</v>
          </cell>
          <cell r="B15" t="str">
            <v>非鉄金属</v>
          </cell>
        </row>
        <row r="16">
          <cell r="A16">
            <v>28</v>
          </cell>
          <cell r="B16" t="str">
            <v>金属製品</v>
          </cell>
        </row>
        <row r="17">
          <cell r="A17">
            <v>29</v>
          </cell>
          <cell r="B17" t="str">
            <v>一般機械</v>
          </cell>
        </row>
        <row r="18">
          <cell r="A18">
            <v>32</v>
          </cell>
          <cell r="B18" t="str">
            <v>電子部品</v>
          </cell>
        </row>
        <row r="19">
          <cell r="A19">
            <v>33</v>
          </cell>
          <cell r="B19" t="str">
            <v>電気機械</v>
          </cell>
        </row>
        <row r="20">
          <cell r="A20">
            <v>34</v>
          </cell>
          <cell r="B20" t="str">
            <v>情報･通信機器</v>
          </cell>
        </row>
        <row r="21">
          <cell r="A21">
            <v>35</v>
          </cell>
          <cell r="B21" t="str">
            <v>輸送機械</v>
          </cell>
        </row>
        <row r="22">
          <cell r="A22">
            <v>39</v>
          </cell>
          <cell r="B22" t="str">
            <v>その他の製造工業製品</v>
          </cell>
        </row>
        <row r="23">
          <cell r="A23">
            <v>41</v>
          </cell>
          <cell r="B23" t="str">
            <v>建設</v>
          </cell>
        </row>
        <row r="24">
          <cell r="A24">
            <v>46</v>
          </cell>
          <cell r="B24" t="str">
            <v>電力・ガス・熱供給</v>
          </cell>
        </row>
        <row r="25">
          <cell r="A25">
            <v>47</v>
          </cell>
          <cell r="B25" t="str">
            <v>水道</v>
          </cell>
        </row>
        <row r="26">
          <cell r="A26">
            <v>48</v>
          </cell>
          <cell r="B26" t="str">
            <v>廃棄物処理</v>
          </cell>
        </row>
        <row r="27">
          <cell r="A27">
            <v>51</v>
          </cell>
          <cell r="B27" t="str">
            <v>商業</v>
          </cell>
        </row>
        <row r="28">
          <cell r="A28">
            <v>53</v>
          </cell>
          <cell r="B28" t="str">
            <v>金融・保険</v>
          </cell>
        </row>
        <row r="29">
          <cell r="A29">
            <v>55</v>
          </cell>
          <cell r="B29" t="str">
            <v>不動産</v>
          </cell>
        </row>
        <row r="30">
          <cell r="A30">
            <v>57</v>
          </cell>
          <cell r="B30" t="str">
            <v>運輸・郵便</v>
          </cell>
        </row>
        <row r="31">
          <cell r="A31">
            <v>59</v>
          </cell>
          <cell r="B31" t="str">
            <v>情報通信</v>
          </cell>
        </row>
        <row r="32">
          <cell r="A32">
            <v>61</v>
          </cell>
          <cell r="B32" t="str">
            <v>公務</v>
          </cell>
        </row>
        <row r="33">
          <cell r="A33">
            <v>63</v>
          </cell>
          <cell r="B33" t="str">
            <v>教育・研究</v>
          </cell>
        </row>
        <row r="34">
          <cell r="A34">
            <v>64</v>
          </cell>
          <cell r="B34" t="str">
            <v>医療・福祉</v>
          </cell>
        </row>
        <row r="35">
          <cell r="A35">
            <v>65</v>
          </cell>
          <cell r="B35" t="str">
            <v>その他の非営利団体サービス</v>
          </cell>
        </row>
        <row r="36">
          <cell r="A36">
            <v>66</v>
          </cell>
          <cell r="B36" t="str">
            <v>対事業所サービス</v>
          </cell>
        </row>
        <row r="37">
          <cell r="A37">
            <v>67</v>
          </cell>
          <cell r="B37" t="str">
            <v>対個人サービス</v>
          </cell>
        </row>
        <row r="38">
          <cell r="A38">
            <v>68</v>
          </cell>
          <cell r="B38" t="str">
            <v>事務用品</v>
          </cell>
        </row>
        <row r="39">
          <cell r="A39">
            <v>69</v>
          </cell>
          <cell r="B39" t="str">
            <v>分類不明</v>
          </cell>
        </row>
      </sheetData>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N105"/>
  <sheetViews>
    <sheetView showGridLines="0" tabSelected="1" workbookViewId="0"/>
  </sheetViews>
  <sheetFormatPr defaultRowHeight="13.5"/>
  <cols>
    <col min="1" max="1" width="2.33203125" style="108" customWidth="1"/>
    <col min="2" max="4" width="4" style="108" customWidth="1"/>
    <col min="5" max="16384" width="9.33203125" style="108"/>
  </cols>
  <sheetData>
    <row r="1" spans="2:14" ht="24">
      <c r="B1" s="144" t="s">
        <v>144</v>
      </c>
    </row>
    <row r="2" spans="2:14" ht="13.5" customHeight="1">
      <c r="B2" s="109"/>
    </row>
    <row r="3" spans="2:14" ht="23.25" customHeight="1">
      <c r="B3" s="143" t="s">
        <v>145</v>
      </c>
      <c r="C3" s="127"/>
      <c r="D3" s="127"/>
      <c r="E3" s="127"/>
      <c r="F3" s="127"/>
      <c r="G3" s="127"/>
      <c r="H3" s="127"/>
      <c r="I3" s="127"/>
      <c r="J3" s="127"/>
      <c r="K3" s="127"/>
      <c r="L3" s="127"/>
      <c r="M3" s="127"/>
      <c r="N3" s="127"/>
    </row>
    <row r="4" spans="2:14" ht="13.5" customHeight="1"/>
    <row r="5" spans="2:14" ht="20.100000000000001" customHeight="1">
      <c r="B5" s="142" t="s">
        <v>40</v>
      </c>
      <c r="C5" s="141"/>
      <c r="D5" s="141"/>
      <c r="E5" s="141"/>
      <c r="F5" s="141"/>
      <c r="G5" s="141"/>
      <c r="H5" s="141"/>
      <c r="I5" s="141"/>
      <c r="J5" s="141"/>
      <c r="K5" s="141"/>
      <c r="L5" s="141"/>
      <c r="M5" s="141"/>
      <c r="N5" s="141"/>
    </row>
    <row r="6" spans="2:14" ht="9.9499999999999993" customHeight="1"/>
    <row r="7" spans="2:14" ht="13.5" customHeight="1">
      <c r="C7" s="263" t="s">
        <v>185</v>
      </c>
      <c r="D7" s="263"/>
      <c r="E7" s="263"/>
      <c r="F7" s="263"/>
      <c r="G7" s="263"/>
      <c r="H7" s="263"/>
      <c r="I7" s="263"/>
      <c r="J7" s="263"/>
      <c r="K7" s="263"/>
      <c r="L7" s="263"/>
      <c r="M7" s="263"/>
      <c r="N7" s="263"/>
    </row>
    <row r="8" spans="2:14" ht="13.5" customHeight="1">
      <c r="C8" s="263"/>
      <c r="D8" s="263"/>
      <c r="E8" s="263"/>
      <c r="F8" s="263"/>
      <c r="G8" s="263"/>
      <c r="H8" s="263"/>
      <c r="I8" s="263"/>
      <c r="J8" s="263"/>
      <c r="K8" s="263"/>
      <c r="L8" s="263"/>
      <c r="M8" s="263"/>
      <c r="N8" s="263"/>
    </row>
    <row r="9" spans="2:14" ht="13.5" customHeight="1">
      <c r="C9" s="263"/>
      <c r="D9" s="263"/>
      <c r="E9" s="263"/>
      <c r="F9" s="263"/>
      <c r="G9" s="263"/>
      <c r="H9" s="263"/>
      <c r="I9" s="263"/>
      <c r="J9" s="263"/>
      <c r="K9" s="263"/>
      <c r="L9" s="263"/>
      <c r="M9" s="263"/>
      <c r="N9" s="263"/>
    </row>
    <row r="10" spans="2:14" ht="13.5" customHeight="1">
      <c r="C10" s="263"/>
      <c r="D10" s="263"/>
      <c r="E10" s="263"/>
      <c r="F10" s="263"/>
      <c r="G10" s="263"/>
      <c r="H10" s="263"/>
      <c r="I10" s="263"/>
      <c r="J10" s="263"/>
      <c r="K10" s="263"/>
      <c r="L10" s="263"/>
      <c r="M10" s="263"/>
      <c r="N10" s="263"/>
    </row>
    <row r="11" spans="2:14" ht="13.5" customHeight="1">
      <c r="C11" s="263"/>
      <c r="D11" s="263"/>
      <c r="E11" s="263"/>
      <c r="F11" s="263"/>
      <c r="G11" s="263"/>
      <c r="H11" s="263"/>
      <c r="I11" s="263"/>
      <c r="J11" s="263"/>
      <c r="K11" s="263"/>
      <c r="L11" s="263"/>
      <c r="M11" s="263"/>
      <c r="N11" s="263"/>
    </row>
    <row r="12" spans="2:14" ht="13.5" customHeight="1">
      <c r="C12" s="263"/>
      <c r="D12" s="263"/>
      <c r="E12" s="263"/>
      <c r="F12" s="263"/>
      <c r="G12" s="263"/>
      <c r="H12" s="263"/>
      <c r="I12" s="263"/>
      <c r="J12" s="263"/>
      <c r="K12" s="263"/>
      <c r="L12" s="263"/>
      <c r="M12" s="263"/>
      <c r="N12" s="263"/>
    </row>
    <row r="13" spans="2:14" ht="13.5" customHeight="1">
      <c r="C13" s="263"/>
      <c r="D13" s="263"/>
      <c r="E13" s="263"/>
      <c r="F13" s="263"/>
      <c r="G13" s="263"/>
      <c r="H13" s="263"/>
      <c r="I13" s="263"/>
      <c r="J13" s="263"/>
      <c r="K13" s="263"/>
      <c r="L13" s="263"/>
      <c r="M13" s="263"/>
      <c r="N13" s="263"/>
    </row>
    <row r="14" spans="2:14" ht="13.5" customHeight="1">
      <c r="C14" s="263"/>
      <c r="D14" s="263"/>
      <c r="E14" s="263"/>
      <c r="F14" s="263"/>
      <c r="G14" s="263"/>
      <c r="H14" s="263"/>
      <c r="I14" s="263"/>
      <c r="J14" s="263"/>
      <c r="K14" s="263"/>
      <c r="L14" s="263"/>
      <c r="M14" s="263"/>
      <c r="N14" s="263"/>
    </row>
    <row r="15" spans="2:14" ht="13.5" customHeight="1">
      <c r="C15" s="263"/>
      <c r="D15" s="263"/>
      <c r="E15" s="263"/>
      <c r="F15" s="263"/>
      <c r="G15" s="263"/>
      <c r="H15" s="263"/>
      <c r="I15" s="263"/>
      <c r="J15" s="263"/>
      <c r="K15" s="263"/>
      <c r="L15" s="263"/>
      <c r="M15" s="263"/>
      <c r="N15" s="263"/>
    </row>
    <row r="16" spans="2:14" ht="15" customHeight="1">
      <c r="C16" s="263"/>
      <c r="D16" s="263"/>
      <c r="E16" s="263"/>
      <c r="F16" s="263"/>
      <c r="G16" s="263"/>
      <c r="H16" s="263"/>
      <c r="I16" s="263"/>
      <c r="J16" s="263"/>
      <c r="K16" s="263"/>
      <c r="L16" s="263"/>
      <c r="M16" s="263"/>
      <c r="N16" s="263"/>
    </row>
    <row r="17" spans="2:14" ht="15" customHeight="1">
      <c r="C17" s="263"/>
      <c r="D17" s="263"/>
      <c r="E17" s="263"/>
      <c r="F17" s="263"/>
      <c r="G17" s="263"/>
      <c r="H17" s="263"/>
      <c r="I17" s="263"/>
      <c r="J17" s="263"/>
      <c r="K17" s="263"/>
      <c r="L17" s="263"/>
      <c r="M17" s="263"/>
      <c r="N17" s="263"/>
    </row>
    <row r="18" spans="2:14" ht="9.9499999999999993" customHeight="1"/>
    <row r="19" spans="2:14" ht="20.100000000000001" customHeight="1">
      <c r="B19" s="142" t="s">
        <v>41</v>
      </c>
      <c r="C19" s="141"/>
      <c r="D19" s="141"/>
      <c r="E19" s="141"/>
      <c r="F19" s="141"/>
      <c r="G19" s="141"/>
      <c r="H19" s="141"/>
      <c r="I19" s="141"/>
      <c r="J19" s="141"/>
      <c r="K19" s="141"/>
      <c r="L19" s="141"/>
      <c r="M19" s="141"/>
      <c r="N19" s="141"/>
    </row>
    <row r="20" spans="2:14" ht="9.9499999999999993" customHeight="1"/>
    <row r="21" spans="2:14" ht="15" customHeight="1">
      <c r="C21" s="147" t="s">
        <v>50</v>
      </c>
      <c r="D21" s="263" t="s">
        <v>146</v>
      </c>
      <c r="E21" s="263"/>
      <c r="F21" s="263"/>
      <c r="G21" s="263"/>
      <c r="H21" s="263"/>
      <c r="I21" s="263"/>
      <c r="J21" s="263"/>
      <c r="K21" s="263"/>
      <c r="L21" s="263"/>
      <c r="M21" s="263"/>
      <c r="N21" s="263"/>
    </row>
    <row r="22" spans="2:14" ht="15" customHeight="1">
      <c r="C22" s="147"/>
      <c r="D22" s="263"/>
      <c r="E22" s="263"/>
      <c r="F22" s="263"/>
      <c r="G22" s="263"/>
      <c r="H22" s="263"/>
      <c r="I22" s="263"/>
      <c r="J22" s="263"/>
      <c r="K22" s="263"/>
      <c r="L22" s="263"/>
      <c r="M22" s="263"/>
      <c r="N22" s="263"/>
    </row>
    <row r="23" spans="2:14" ht="15" customHeight="1">
      <c r="D23" s="263"/>
      <c r="E23" s="263"/>
      <c r="F23" s="263"/>
      <c r="G23" s="263"/>
      <c r="H23" s="263"/>
      <c r="I23" s="263"/>
      <c r="J23" s="263"/>
      <c r="K23" s="263"/>
      <c r="L23" s="263"/>
      <c r="M23" s="263"/>
      <c r="N23" s="263"/>
    </row>
    <row r="24" spans="2:14" ht="15" customHeight="1">
      <c r="D24" s="179" t="s">
        <v>107</v>
      </c>
      <c r="E24" s="263" t="s">
        <v>184</v>
      </c>
      <c r="F24" s="263"/>
      <c r="G24" s="263"/>
      <c r="H24" s="263"/>
      <c r="I24" s="263"/>
      <c r="J24" s="263"/>
      <c r="K24" s="263"/>
      <c r="L24" s="263"/>
      <c r="M24" s="263"/>
      <c r="N24" s="263"/>
    </row>
    <row r="25" spans="2:14" ht="15" customHeight="1">
      <c r="D25" s="194"/>
      <c r="E25" s="263"/>
      <c r="F25" s="263"/>
      <c r="G25" s="263"/>
      <c r="H25" s="263"/>
      <c r="I25" s="263"/>
      <c r="J25" s="263"/>
      <c r="K25" s="263"/>
      <c r="L25" s="263"/>
      <c r="M25" s="263"/>
      <c r="N25" s="263"/>
    </row>
    <row r="26" spans="2:14" ht="15" customHeight="1">
      <c r="D26" s="194"/>
      <c r="E26" s="263"/>
      <c r="F26" s="263"/>
      <c r="G26" s="263"/>
      <c r="H26" s="263"/>
      <c r="I26" s="263"/>
      <c r="J26" s="263"/>
      <c r="K26" s="263"/>
      <c r="L26" s="263"/>
      <c r="M26" s="263"/>
      <c r="N26" s="263"/>
    </row>
    <row r="27" spans="2:14" ht="15" customHeight="1">
      <c r="D27" s="194"/>
      <c r="E27" s="263"/>
      <c r="F27" s="263"/>
      <c r="G27" s="263"/>
      <c r="H27" s="263"/>
      <c r="I27" s="263"/>
      <c r="J27" s="263"/>
      <c r="K27" s="263"/>
      <c r="L27" s="263"/>
      <c r="M27" s="263"/>
      <c r="N27" s="263"/>
    </row>
    <row r="28" spans="2:14" ht="15" customHeight="1">
      <c r="D28" s="148"/>
      <c r="E28" s="263"/>
      <c r="F28" s="263"/>
      <c r="G28" s="263"/>
      <c r="H28" s="263"/>
      <c r="I28" s="263"/>
      <c r="J28" s="263"/>
      <c r="K28" s="263"/>
      <c r="L28" s="263"/>
      <c r="M28" s="263"/>
      <c r="N28" s="263"/>
    </row>
    <row r="29" spans="2:14" ht="15" customHeight="1">
      <c r="D29" s="148"/>
      <c r="E29" s="263"/>
      <c r="F29" s="263"/>
      <c r="G29" s="263"/>
      <c r="H29" s="263"/>
      <c r="I29" s="263"/>
      <c r="J29" s="263"/>
      <c r="K29" s="263"/>
      <c r="L29" s="263"/>
      <c r="M29" s="263"/>
      <c r="N29" s="263"/>
    </row>
    <row r="30" spans="2:14" ht="15" customHeight="1">
      <c r="D30" s="148"/>
      <c r="E30" s="263"/>
      <c r="F30" s="263"/>
      <c r="G30" s="263"/>
      <c r="H30" s="263"/>
      <c r="I30" s="263"/>
      <c r="J30" s="263"/>
      <c r="K30" s="263"/>
      <c r="L30" s="263"/>
      <c r="M30" s="263"/>
      <c r="N30" s="263"/>
    </row>
    <row r="31" spans="2:14" ht="18" customHeight="1">
      <c r="C31" s="155" t="s">
        <v>101</v>
      </c>
      <c r="D31" s="266" t="s">
        <v>102</v>
      </c>
      <c r="E31" s="266"/>
      <c r="F31" s="266"/>
      <c r="G31" s="266"/>
      <c r="H31" s="266"/>
      <c r="I31" s="266"/>
      <c r="J31" s="266"/>
      <c r="K31" s="266"/>
      <c r="L31" s="266"/>
      <c r="M31" s="266"/>
      <c r="N31" s="266"/>
    </row>
    <row r="32" spans="2:14" ht="9.9499999999999993" customHeight="1">
      <c r="D32" s="126"/>
      <c r="E32" s="126"/>
      <c r="F32" s="126"/>
      <c r="G32" s="126"/>
      <c r="H32" s="126"/>
      <c r="I32" s="126"/>
      <c r="J32" s="126"/>
      <c r="K32" s="126"/>
      <c r="L32" s="126"/>
      <c r="M32" s="126"/>
      <c r="N32" s="126"/>
    </row>
    <row r="33" spans="3:14" ht="20.100000000000001" customHeight="1">
      <c r="C33" s="147" t="s">
        <v>51</v>
      </c>
      <c r="D33" s="263" t="s">
        <v>108</v>
      </c>
      <c r="E33" s="263"/>
      <c r="F33" s="263"/>
      <c r="G33" s="263"/>
      <c r="H33" s="263"/>
      <c r="I33" s="263"/>
      <c r="J33" s="263"/>
      <c r="K33" s="263"/>
      <c r="L33" s="263"/>
      <c r="M33" s="263"/>
      <c r="N33" s="263"/>
    </row>
    <row r="34" spans="3:14" ht="15" customHeight="1">
      <c r="C34" s="146"/>
      <c r="D34" s="264" t="s">
        <v>124</v>
      </c>
      <c r="E34" s="264"/>
      <c r="F34" s="264"/>
      <c r="G34" s="264"/>
      <c r="H34" s="264"/>
      <c r="I34" s="264"/>
      <c r="J34" s="264"/>
      <c r="K34" s="264"/>
      <c r="L34" s="264"/>
      <c r="M34" s="264"/>
      <c r="N34" s="264"/>
    </row>
    <row r="35" spans="3:14" ht="15" customHeight="1">
      <c r="C35" s="146"/>
      <c r="D35" s="264"/>
      <c r="E35" s="264"/>
      <c r="F35" s="264"/>
      <c r="G35" s="264"/>
      <c r="H35" s="264"/>
      <c r="I35" s="264"/>
      <c r="J35" s="264"/>
      <c r="K35" s="264"/>
      <c r="L35" s="264"/>
      <c r="M35" s="264"/>
      <c r="N35" s="264"/>
    </row>
    <row r="36" spans="3:14" ht="20.100000000000001" customHeight="1">
      <c r="C36" s="147" t="s">
        <v>52</v>
      </c>
      <c r="D36" s="263" t="s">
        <v>123</v>
      </c>
      <c r="E36" s="263"/>
      <c r="F36" s="263"/>
      <c r="G36" s="263"/>
      <c r="H36" s="263"/>
      <c r="I36" s="263"/>
      <c r="J36" s="263"/>
      <c r="K36" s="263"/>
      <c r="L36" s="263"/>
      <c r="M36" s="263"/>
      <c r="N36" s="263"/>
    </row>
    <row r="37" spans="3:14" ht="15" customHeight="1">
      <c r="C37" s="146"/>
      <c r="D37" s="264" t="s">
        <v>183</v>
      </c>
      <c r="E37" s="264"/>
      <c r="F37" s="264"/>
      <c r="G37" s="264"/>
      <c r="H37" s="264"/>
      <c r="I37" s="264"/>
      <c r="J37" s="264"/>
      <c r="K37" s="264"/>
      <c r="L37" s="264"/>
      <c r="M37" s="264"/>
      <c r="N37" s="264"/>
    </row>
    <row r="38" spans="3:14" ht="15" customHeight="1">
      <c r="C38" s="146"/>
      <c r="D38" s="264"/>
      <c r="E38" s="264"/>
      <c r="F38" s="264"/>
      <c r="G38" s="264"/>
      <c r="H38" s="264"/>
      <c r="I38" s="264"/>
      <c r="J38" s="264"/>
      <c r="K38" s="264"/>
      <c r="L38" s="264"/>
      <c r="M38" s="264"/>
      <c r="N38" s="264"/>
    </row>
    <row r="39" spans="3:14" ht="15" customHeight="1">
      <c r="C39" s="146"/>
      <c r="D39" s="264"/>
      <c r="E39" s="264"/>
      <c r="F39" s="264"/>
      <c r="G39" s="264"/>
      <c r="H39" s="264"/>
      <c r="I39" s="264"/>
      <c r="J39" s="264"/>
      <c r="K39" s="264"/>
      <c r="L39" s="264"/>
      <c r="M39" s="264"/>
      <c r="N39" s="264"/>
    </row>
    <row r="40" spans="3:14" ht="15" customHeight="1">
      <c r="C40" s="146"/>
      <c r="D40" s="264"/>
      <c r="E40" s="264"/>
      <c r="F40" s="264"/>
      <c r="G40" s="264"/>
      <c r="H40" s="264"/>
      <c r="I40" s="264"/>
      <c r="J40" s="264"/>
      <c r="K40" s="264"/>
      <c r="L40" s="264"/>
      <c r="M40" s="264"/>
      <c r="N40" s="264"/>
    </row>
    <row r="41" spans="3:14" ht="15" customHeight="1">
      <c r="C41" s="146"/>
      <c r="D41" s="264"/>
      <c r="E41" s="264"/>
      <c r="F41" s="264"/>
      <c r="G41" s="264"/>
      <c r="H41" s="264"/>
      <c r="I41" s="264"/>
      <c r="J41" s="264"/>
      <c r="K41" s="264"/>
      <c r="L41" s="264"/>
      <c r="M41" s="264"/>
      <c r="N41" s="264"/>
    </row>
    <row r="42" spans="3:14" ht="15" customHeight="1">
      <c r="C42" s="146"/>
      <c r="D42" s="264"/>
      <c r="E42" s="264"/>
      <c r="F42" s="264"/>
      <c r="G42" s="264"/>
      <c r="H42" s="264"/>
      <c r="I42" s="264"/>
      <c r="J42" s="264"/>
      <c r="K42" s="264"/>
      <c r="L42" s="264"/>
      <c r="M42" s="264"/>
      <c r="N42" s="264"/>
    </row>
    <row r="43" spans="3:14" ht="15" customHeight="1">
      <c r="C43" s="146"/>
      <c r="D43" s="264"/>
      <c r="E43" s="264"/>
      <c r="F43" s="264"/>
      <c r="G43" s="264"/>
      <c r="H43" s="264"/>
      <c r="I43" s="264"/>
      <c r="J43" s="264"/>
      <c r="K43" s="264"/>
      <c r="L43" s="264"/>
      <c r="M43" s="264"/>
      <c r="N43" s="264"/>
    </row>
    <row r="44" spans="3:14" ht="20.100000000000001" customHeight="1">
      <c r="C44" s="155" t="s">
        <v>101</v>
      </c>
      <c r="D44" s="155" t="s">
        <v>106</v>
      </c>
      <c r="E44" s="146"/>
      <c r="F44" s="146"/>
      <c r="G44" s="146"/>
      <c r="H44" s="146"/>
      <c r="I44" s="146"/>
      <c r="J44" s="146"/>
      <c r="K44" s="146"/>
      <c r="L44" s="146"/>
      <c r="M44" s="146"/>
      <c r="N44" s="146"/>
    </row>
    <row r="45" spans="3:14" ht="15" customHeight="1">
      <c r="C45" s="146"/>
      <c r="D45" s="146"/>
      <c r="E45" s="146"/>
      <c r="F45" s="146"/>
      <c r="G45" s="146"/>
      <c r="H45" s="146"/>
      <c r="I45" s="146"/>
      <c r="J45" s="146"/>
      <c r="K45" s="146"/>
      <c r="L45" s="146"/>
      <c r="M45" s="146"/>
      <c r="N45" s="146"/>
    </row>
    <row r="46" spans="3:14" ht="20.100000000000001" customHeight="1">
      <c r="C46" s="147" t="s">
        <v>53</v>
      </c>
      <c r="D46" s="147" t="s">
        <v>104</v>
      </c>
      <c r="E46" s="147"/>
      <c r="F46" s="146"/>
      <c r="G46" s="146"/>
      <c r="H46" s="146"/>
      <c r="I46" s="146"/>
      <c r="J46" s="146"/>
      <c r="K46" s="146"/>
      <c r="L46" s="146"/>
      <c r="M46" s="146"/>
      <c r="N46" s="146"/>
    </row>
    <row r="47" spans="3:14" ht="15" customHeight="1">
      <c r="C47" s="146"/>
      <c r="D47" s="146"/>
      <c r="E47" s="146"/>
      <c r="F47" s="146"/>
      <c r="G47" s="146"/>
      <c r="H47" s="146"/>
      <c r="I47" s="146"/>
      <c r="J47" s="146"/>
      <c r="K47" s="146"/>
      <c r="L47" s="146"/>
      <c r="M47" s="146"/>
      <c r="N47" s="146"/>
    </row>
    <row r="48" spans="3:14" ht="20.100000000000001" customHeight="1">
      <c r="C48" s="155" t="s">
        <v>101</v>
      </c>
      <c r="D48" s="155" t="s">
        <v>105</v>
      </c>
      <c r="E48" s="146"/>
      <c r="F48" s="146"/>
      <c r="G48" s="146"/>
      <c r="H48" s="146"/>
      <c r="I48" s="146"/>
      <c r="J48" s="146"/>
      <c r="K48" s="146"/>
      <c r="L48" s="146"/>
      <c r="M48" s="146"/>
      <c r="N48" s="146"/>
    </row>
    <row r="49" spans="2:14" ht="15" customHeight="1">
      <c r="C49" s="146"/>
      <c r="D49" s="146"/>
      <c r="E49" s="146"/>
      <c r="F49" s="146"/>
      <c r="G49" s="146"/>
      <c r="H49" s="146"/>
      <c r="I49" s="146"/>
      <c r="J49" s="146"/>
      <c r="K49" s="146"/>
      <c r="L49" s="146"/>
      <c r="M49" s="146"/>
      <c r="N49" s="146"/>
    </row>
    <row r="50" spans="2:14" ht="15" customHeight="1">
      <c r="C50" s="147" t="s">
        <v>103</v>
      </c>
      <c r="D50" s="263" t="s">
        <v>126</v>
      </c>
      <c r="E50" s="263"/>
      <c r="F50" s="263"/>
      <c r="G50" s="263"/>
      <c r="H50" s="263"/>
      <c r="I50" s="263"/>
      <c r="J50" s="263"/>
      <c r="K50" s="263"/>
      <c r="L50" s="263"/>
      <c r="M50" s="263"/>
      <c r="N50" s="263"/>
    </row>
    <row r="51" spans="2:14" ht="15" customHeight="1">
      <c r="C51" s="146"/>
      <c r="D51" s="263"/>
      <c r="E51" s="263"/>
      <c r="F51" s="263"/>
      <c r="G51" s="263"/>
      <c r="H51" s="263"/>
      <c r="I51" s="263"/>
      <c r="J51" s="263"/>
      <c r="K51" s="263"/>
      <c r="L51" s="263"/>
      <c r="M51" s="263"/>
      <c r="N51" s="263"/>
    </row>
    <row r="52" spans="2:14" ht="15" customHeight="1">
      <c r="C52" s="146"/>
      <c r="D52" s="263"/>
      <c r="E52" s="263"/>
      <c r="F52" s="263"/>
      <c r="G52" s="263"/>
      <c r="H52" s="263"/>
      <c r="I52" s="263"/>
      <c r="J52" s="263"/>
      <c r="K52" s="263"/>
      <c r="L52" s="263"/>
      <c r="M52" s="263"/>
      <c r="N52" s="263"/>
    </row>
    <row r="53" spans="2:14" ht="20.100000000000001" customHeight="1">
      <c r="B53" s="142" t="s">
        <v>186</v>
      </c>
      <c r="C53" s="141"/>
      <c r="D53" s="141"/>
      <c r="E53" s="141"/>
      <c r="F53" s="141"/>
      <c r="G53" s="141"/>
      <c r="H53" s="141"/>
      <c r="I53" s="141"/>
      <c r="J53" s="141"/>
      <c r="K53" s="141"/>
      <c r="L53" s="141"/>
      <c r="M53" s="141"/>
      <c r="N53" s="141"/>
    </row>
    <row r="54" spans="2:14" ht="15" customHeight="1"/>
    <row r="55" spans="2:14" ht="15" customHeight="1">
      <c r="C55" s="148" t="s">
        <v>101</v>
      </c>
      <c r="D55" s="267" t="s">
        <v>187</v>
      </c>
      <c r="E55" s="267"/>
      <c r="F55" s="267"/>
      <c r="G55" s="267"/>
      <c r="H55" s="267"/>
      <c r="I55" s="267"/>
      <c r="J55" s="267"/>
      <c r="K55" s="267"/>
      <c r="L55" s="267"/>
      <c r="M55" s="267"/>
      <c r="N55" s="267"/>
    </row>
    <row r="56" spans="2:14" ht="15" customHeight="1">
      <c r="C56" s="145"/>
      <c r="D56" s="267"/>
      <c r="E56" s="267"/>
      <c r="F56" s="267"/>
      <c r="G56" s="267"/>
      <c r="H56" s="267"/>
      <c r="I56" s="267"/>
      <c r="J56" s="267"/>
      <c r="K56" s="267"/>
      <c r="L56" s="267"/>
      <c r="M56" s="267"/>
      <c r="N56" s="267"/>
    </row>
    <row r="57" spans="2:14" ht="15" customHeight="1">
      <c r="C57" s="145"/>
      <c r="D57" s="267"/>
      <c r="E57" s="267"/>
      <c r="F57" s="267"/>
      <c r="G57" s="267"/>
      <c r="H57" s="267"/>
      <c r="I57" s="267"/>
      <c r="J57" s="267"/>
      <c r="K57" s="267"/>
      <c r="L57" s="267"/>
      <c r="M57" s="267"/>
      <c r="N57" s="267"/>
    </row>
    <row r="58" spans="2:14" ht="15" customHeight="1">
      <c r="C58" s="145"/>
      <c r="D58" s="267"/>
      <c r="E58" s="267"/>
      <c r="F58" s="267"/>
      <c r="G58" s="267"/>
      <c r="H58" s="267"/>
      <c r="I58" s="267"/>
      <c r="J58" s="267"/>
      <c r="K58" s="267"/>
      <c r="L58" s="267"/>
      <c r="M58" s="267"/>
      <c r="N58" s="267"/>
    </row>
    <row r="59" spans="2:14" ht="15" customHeight="1">
      <c r="C59" s="179" t="s">
        <v>132</v>
      </c>
      <c r="D59" s="263" t="s">
        <v>131</v>
      </c>
      <c r="E59" s="263"/>
      <c r="F59" s="263"/>
      <c r="G59" s="263"/>
      <c r="H59" s="263"/>
      <c r="I59" s="263"/>
      <c r="J59" s="263"/>
      <c r="K59" s="263"/>
      <c r="L59" s="263"/>
      <c r="M59" s="263"/>
      <c r="N59" s="263"/>
    </row>
    <row r="60" spans="2:14" ht="15" customHeight="1">
      <c r="C60" s="179"/>
      <c r="D60" s="263"/>
      <c r="E60" s="263"/>
      <c r="F60" s="263"/>
      <c r="G60" s="263"/>
      <c r="H60" s="263"/>
      <c r="I60" s="263"/>
      <c r="J60" s="263"/>
      <c r="K60" s="263"/>
      <c r="L60" s="263"/>
      <c r="M60" s="263"/>
      <c r="N60" s="263"/>
    </row>
    <row r="61" spans="2:14" ht="15" customHeight="1">
      <c r="C61" s="147" t="s">
        <v>51</v>
      </c>
      <c r="D61" s="265" t="s">
        <v>133</v>
      </c>
      <c r="E61" s="265"/>
      <c r="F61" s="265"/>
      <c r="G61" s="265"/>
      <c r="H61" s="265"/>
      <c r="I61" s="265"/>
      <c r="J61" s="265"/>
      <c r="K61" s="265"/>
      <c r="L61" s="265"/>
      <c r="M61" s="265"/>
      <c r="N61" s="265"/>
    </row>
    <row r="62" spans="2:14" ht="15" customHeight="1">
      <c r="C62" s="147"/>
      <c r="D62" s="265"/>
      <c r="E62" s="265"/>
      <c r="F62" s="265"/>
      <c r="G62" s="265"/>
      <c r="H62" s="265"/>
      <c r="I62" s="265"/>
      <c r="J62" s="265"/>
      <c r="K62" s="265"/>
      <c r="L62" s="265"/>
      <c r="M62" s="265"/>
      <c r="N62" s="265"/>
    </row>
    <row r="63" spans="2:14" ht="15" customHeight="1">
      <c r="C63" s="147"/>
      <c r="D63" s="265"/>
      <c r="E63" s="265"/>
      <c r="F63" s="265"/>
      <c r="G63" s="265"/>
      <c r="H63" s="265"/>
      <c r="I63" s="265"/>
      <c r="J63" s="265"/>
      <c r="K63" s="265"/>
      <c r="L63" s="265"/>
      <c r="M63" s="265"/>
      <c r="N63" s="265"/>
    </row>
    <row r="64" spans="2:14" ht="15" customHeight="1">
      <c r="C64" s="147" t="s">
        <v>122</v>
      </c>
      <c r="D64" s="263" t="s">
        <v>127</v>
      </c>
      <c r="E64" s="263"/>
      <c r="F64" s="263"/>
      <c r="G64" s="263"/>
      <c r="H64" s="263"/>
      <c r="I64" s="263"/>
      <c r="J64" s="263"/>
      <c r="K64" s="263"/>
      <c r="L64" s="263"/>
      <c r="M64" s="263"/>
      <c r="N64" s="263"/>
    </row>
    <row r="65" spans="3:14" ht="15" customHeight="1">
      <c r="C65" s="147"/>
      <c r="D65" s="263"/>
      <c r="E65" s="263"/>
      <c r="F65" s="263"/>
      <c r="G65" s="263"/>
      <c r="H65" s="263"/>
      <c r="I65" s="263"/>
      <c r="J65" s="263"/>
      <c r="K65" s="263"/>
      <c r="L65" s="263"/>
      <c r="M65" s="263"/>
      <c r="N65" s="263"/>
    </row>
    <row r="66" spans="3:14" ht="15" customHeight="1">
      <c r="C66" s="147"/>
      <c r="D66" s="263"/>
      <c r="E66" s="263"/>
      <c r="F66" s="263"/>
      <c r="G66" s="263"/>
      <c r="H66" s="263"/>
      <c r="I66" s="263"/>
      <c r="J66" s="263"/>
      <c r="K66" s="263"/>
      <c r="L66" s="263"/>
      <c r="M66" s="263"/>
      <c r="N66" s="263"/>
    </row>
    <row r="67" spans="3:14" ht="15" customHeight="1">
      <c r="C67" s="147"/>
      <c r="D67" s="263"/>
      <c r="E67" s="263"/>
      <c r="F67" s="263"/>
      <c r="G67" s="263"/>
      <c r="H67" s="263"/>
      <c r="I67" s="263"/>
      <c r="J67" s="263"/>
      <c r="K67" s="263"/>
      <c r="L67" s="263"/>
      <c r="M67" s="263"/>
      <c r="N67" s="263"/>
    </row>
    <row r="68" spans="3:14" ht="15" customHeight="1">
      <c r="C68" s="147" t="s">
        <v>53</v>
      </c>
      <c r="D68" s="263" t="s">
        <v>128</v>
      </c>
      <c r="E68" s="263"/>
      <c r="F68" s="263"/>
      <c r="G68" s="263"/>
      <c r="H68" s="263"/>
      <c r="I68" s="263"/>
      <c r="J68" s="263"/>
      <c r="K68" s="263"/>
      <c r="L68" s="263"/>
      <c r="M68" s="263"/>
      <c r="N68" s="263"/>
    </row>
    <row r="69" spans="3:14" ht="15" customHeight="1">
      <c r="C69" s="147"/>
      <c r="D69" s="263"/>
      <c r="E69" s="263"/>
      <c r="F69" s="263"/>
      <c r="G69" s="263"/>
      <c r="H69" s="263"/>
      <c r="I69" s="263"/>
      <c r="J69" s="263"/>
      <c r="K69" s="263"/>
      <c r="L69" s="263"/>
      <c r="M69" s="263"/>
      <c r="N69" s="263"/>
    </row>
    <row r="70" spans="3:14" ht="15" customHeight="1">
      <c r="C70" s="147"/>
      <c r="D70" s="263"/>
      <c r="E70" s="263"/>
      <c r="F70" s="263"/>
      <c r="G70" s="263"/>
      <c r="H70" s="263"/>
      <c r="I70" s="263"/>
      <c r="J70" s="263"/>
      <c r="K70" s="263"/>
      <c r="L70" s="263"/>
      <c r="M70" s="263"/>
      <c r="N70" s="263"/>
    </row>
    <row r="71" spans="3:14" ht="15" customHeight="1">
      <c r="C71" s="147" t="s">
        <v>103</v>
      </c>
      <c r="D71" s="263" t="s">
        <v>129</v>
      </c>
      <c r="E71" s="263"/>
      <c r="F71" s="263"/>
      <c r="G71" s="263"/>
      <c r="H71" s="263"/>
      <c r="I71" s="263"/>
      <c r="J71" s="263"/>
      <c r="K71" s="263"/>
      <c r="L71" s="263"/>
      <c r="M71" s="263"/>
      <c r="N71" s="263"/>
    </row>
    <row r="72" spans="3:14" ht="15" customHeight="1">
      <c r="C72" s="147"/>
      <c r="D72" s="263"/>
      <c r="E72" s="263"/>
      <c r="F72" s="263"/>
      <c r="G72" s="263"/>
      <c r="H72" s="263"/>
      <c r="I72" s="263"/>
      <c r="J72" s="263"/>
      <c r="K72" s="263"/>
      <c r="L72" s="263"/>
      <c r="M72" s="263"/>
      <c r="N72" s="263"/>
    </row>
    <row r="73" spans="3:14" ht="15" customHeight="1">
      <c r="C73" s="147"/>
      <c r="D73" s="263"/>
      <c r="E73" s="263"/>
      <c r="F73" s="263"/>
      <c r="G73" s="263"/>
      <c r="H73" s="263"/>
      <c r="I73" s="263"/>
      <c r="J73" s="263"/>
      <c r="K73" s="263"/>
      <c r="L73" s="263"/>
      <c r="M73" s="263"/>
      <c r="N73" s="263"/>
    </row>
    <row r="74" spans="3:14" ht="15" customHeight="1">
      <c r="C74" s="147" t="s">
        <v>125</v>
      </c>
      <c r="D74" s="263" t="s">
        <v>130</v>
      </c>
      <c r="E74" s="263"/>
      <c r="F74" s="263"/>
      <c r="G74" s="263"/>
      <c r="H74" s="263"/>
      <c r="I74" s="263"/>
      <c r="J74" s="263"/>
      <c r="K74" s="263"/>
      <c r="L74" s="263"/>
      <c r="M74" s="263"/>
      <c r="N74" s="263"/>
    </row>
    <row r="75" spans="3:14" ht="15" customHeight="1">
      <c r="C75" s="147"/>
      <c r="D75" s="263"/>
      <c r="E75" s="263"/>
      <c r="F75" s="263"/>
      <c r="G75" s="263"/>
      <c r="H75" s="263"/>
      <c r="I75" s="263"/>
      <c r="J75" s="263"/>
      <c r="K75" s="263"/>
      <c r="L75" s="263"/>
      <c r="M75" s="263"/>
      <c r="N75" s="263"/>
    </row>
    <row r="76" spans="3:14" ht="15" customHeight="1">
      <c r="C76" s="147"/>
      <c r="D76" s="263"/>
      <c r="E76" s="263"/>
      <c r="F76" s="263"/>
      <c r="G76" s="263"/>
      <c r="H76" s="263"/>
      <c r="I76" s="263"/>
      <c r="J76" s="263"/>
      <c r="K76" s="263"/>
      <c r="L76" s="263"/>
      <c r="M76" s="263"/>
      <c r="N76" s="263"/>
    </row>
    <row r="77" spans="3:14" ht="15" customHeight="1">
      <c r="C77" s="147"/>
      <c r="D77" s="263"/>
      <c r="E77" s="263"/>
      <c r="F77" s="263"/>
      <c r="G77" s="263"/>
      <c r="H77" s="263"/>
      <c r="I77" s="263"/>
      <c r="J77" s="263"/>
      <c r="K77" s="263"/>
      <c r="L77" s="263"/>
      <c r="M77" s="263"/>
      <c r="N77" s="263"/>
    </row>
    <row r="78" spans="3:14" ht="15" customHeight="1">
      <c r="C78" s="147"/>
      <c r="D78" s="263"/>
      <c r="E78" s="263"/>
      <c r="F78" s="263"/>
      <c r="G78" s="263"/>
      <c r="H78" s="263"/>
      <c r="I78" s="263"/>
      <c r="J78" s="263"/>
      <c r="K78" s="263"/>
      <c r="L78" s="263"/>
      <c r="M78" s="263"/>
      <c r="N78" s="263"/>
    </row>
    <row r="79" spans="3:14" ht="15" customHeight="1">
      <c r="C79" s="147"/>
      <c r="D79" s="263"/>
      <c r="E79" s="263"/>
      <c r="F79" s="263"/>
      <c r="G79" s="263"/>
      <c r="H79" s="263"/>
      <c r="I79" s="263"/>
      <c r="J79" s="263"/>
      <c r="K79" s="263"/>
      <c r="L79" s="263"/>
      <c r="M79" s="263"/>
      <c r="N79" s="263"/>
    </row>
    <row r="80" spans="3:14" ht="15" customHeight="1">
      <c r="C80" s="147"/>
      <c r="D80" s="263"/>
      <c r="E80" s="263"/>
      <c r="F80" s="263"/>
      <c r="G80" s="263"/>
      <c r="H80" s="263"/>
      <c r="I80" s="263"/>
      <c r="J80" s="263"/>
      <c r="K80" s="263"/>
      <c r="L80" s="263"/>
      <c r="M80" s="263"/>
      <c r="N80" s="263"/>
    </row>
    <row r="81" spans="2:14" ht="15" customHeight="1">
      <c r="C81" s="147" t="s">
        <v>188</v>
      </c>
      <c r="D81" s="265" t="s">
        <v>205</v>
      </c>
      <c r="E81" s="265"/>
      <c r="F81" s="265"/>
      <c r="G81" s="265"/>
      <c r="H81" s="265"/>
      <c r="I81" s="265"/>
      <c r="J81" s="265"/>
      <c r="K81" s="265"/>
      <c r="L81" s="265"/>
      <c r="M81" s="265"/>
      <c r="N81" s="265"/>
    </row>
    <row r="82" spans="2:14" ht="15" customHeight="1">
      <c r="C82" s="147"/>
      <c r="D82" s="265"/>
      <c r="E82" s="265"/>
      <c r="F82" s="265"/>
      <c r="G82" s="265"/>
      <c r="H82" s="265"/>
      <c r="I82" s="265"/>
      <c r="J82" s="265"/>
      <c r="K82" s="265"/>
      <c r="L82" s="265"/>
      <c r="M82" s="265"/>
      <c r="N82" s="265"/>
    </row>
    <row r="83" spans="2:14" ht="15" customHeight="1">
      <c r="C83" s="147"/>
      <c r="D83" s="265"/>
      <c r="E83" s="265"/>
      <c r="F83" s="265"/>
      <c r="G83" s="265"/>
      <c r="H83" s="265"/>
      <c r="I83" s="265"/>
      <c r="J83" s="265"/>
      <c r="K83" s="265"/>
      <c r="L83" s="265"/>
      <c r="M83" s="265"/>
      <c r="N83" s="265"/>
    </row>
    <row r="84" spans="2:14" ht="15" customHeight="1">
      <c r="C84" s="147"/>
      <c r="D84" s="265"/>
      <c r="E84" s="265"/>
      <c r="F84" s="265"/>
      <c r="G84" s="265"/>
      <c r="H84" s="265"/>
      <c r="I84" s="265"/>
      <c r="J84" s="265"/>
      <c r="K84" s="265"/>
      <c r="L84" s="265"/>
      <c r="M84" s="265"/>
      <c r="N84" s="265"/>
    </row>
    <row r="85" spans="2:14" ht="15" customHeight="1">
      <c r="C85" s="147"/>
      <c r="D85" s="262"/>
      <c r="E85" s="262"/>
      <c r="F85" s="262"/>
      <c r="G85" s="262"/>
      <c r="H85" s="262"/>
      <c r="I85" s="262"/>
      <c r="J85" s="262"/>
      <c r="K85" s="262"/>
      <c r="L85" s="262"/>
      <c r="M85" s="262"/>
      <c r="N85" s="262"/>
    </row>
    <row r="86" spans="2:14" ht="15" customHeight="1">
      <c r="C86" s="147"/>
      <c r="D86" s="262"/>
      <c r="E86" s="262"/>
      <c r="F86" s="262"/>
      <c r="G86" s="262"/>
      <c r="H86" s="262"/>
      <c r="I86" s="262"/>
      <c r="J86" s="262"/>
      <c r="K86" s="262"/>
      <c r="L86" s="262"/>
      <c r="M86" s="262"/>
      <c r="N86" s="262"/>
    </row>
    <row r="87" spans="2:14" s="150" customFormat="1" ht="20.100000000000001" customHeight="1">
      <c r="B87" s="151" t="s">
        <v>42</v>
      </c>
      <c r="C87" s="152"/>
      <c r="D87" s="152"/>
      <c r="E87" s="149"/>
      <c r="F87" s="149"/>
      <c r="G87" s="149"/>
      <c r="H87" s="149"/>
      <c r="I87" s="149"/>
      <c r="J87" s="149"/>
      <c r="K87" s="149"/>
      <c r="L87" s="149"/>
      <c r="M87" s="149"/>
      <c r="N87" s="149"/>
    </row>
    <row r="88" spans="2:14" ht="15" customHeight="1"/>
    <row r="89" spans="2:14" ht="15" customHeight="1">
      <c r="C89" s="147" t="s">
        <v>50</v>
      </c>
      <c r="D89" s="265" t="s">
        <v>43</v>
      </c>
      <c r="E89" s="265"/>
      <c r="F89" s="265"/>
      <c r="G89" s="265"/>
      <c r="H89" s="265"/>
      <c r="I89" s="265"/>
      <c r="J89" s="265"/>
      <c r="K89" s="265"/>
      <c r="L89" s="265"/>
      <c r="M89" s="265"/>
      <c r="N89" s="265"/>
    </row>
    <row r="90" spans="2:14" ht="15" customHeight="1">
      <c r="C90" s="147"/>
      <c r="D90" s="265"/>
      <c r="E90" s="265"/>
      <c r="F90" s="265"/>
      <c r="G90" s="265"/>
      <c r="H90" s="265"/>
      <c r="I90" s="265"/>
      <c r="J90" s="265"/>
      <c r="K90" s="265"/>
      <c r="L90" s="265"/>
      <c r="M90" s="265"/>
      <c r="N90" s="265"/>
    </row>
    <row r="91" spans="2:14" ht="15" customHeight="1">
      <c r="C91" s="147"/>
      <c r="D91" s="265"/>
      <c r="E91" s="265"/>
      <c r="F91" s="265"/>
      <c r="G91" s="265"/>
      <c r="H91" s="265"/>
      <c r="I91" s="265"/>
      <c r="J91" s="265"/>
      <c r="K91" s="265"/>
      <c r="L91" s="265"/>
      <c r="M91" s="265"/>
      <c r="N91" s="265"/>
    </row>
    <row r="92" spans="2:14" ht="15" customHeight="1">
      <c r="C92" s="147" t="s">
        <v>51</v>
      </c>
      <c r="D92" s="265" t="s">
        <v>44</v>
      </c>
      <c r="E92" s="265"/>
      <c r="F92" s="265"/>
      <c r="G92" s="265"/>
      <c r="H92" s="265"/>
      <c r="I92" s="265"/>
      <c r="J92" s="265"/>
      <c r="K92" s="265"/>
      <c r="L92" s="265"/>
      <c r="M92" s="265"/>
      <c r="N92" s="265"/>
    </row>
    <row r="93" spans="2:14" ht="15" customHeight="1">
      <c r="C93" s="147"/>
      <c r="D93" s="265"/>
      <c r="E93" s="265"/>
      <c r="F93" s="265"/>
      <c r="G93" s="265"/>
      <c r="H93" s="265"/>
      <c r="I93" s="265"/>
      <c r="J93" s="265"/>
      <c r="K93" s="265"/>
      <c r="L93" s="265"/>
      <c r="M93" s="265"/>
      <c r="N93" s="265"/>
    </row>
    <row r="94" spans="2:14" ht="15" customHeight="1">
      <c r="C94" s="147"/>
      <c r="D94" s="265"/>
      <c r="E94" s="265"/>
      <c r="F94" s="265"/>
      <c r="G94" s="265"/>
      <c r="H94" s="265"/>
      <c r="I94" s="265"/>
      <c r="J94" s="265"/>
      <c r="K94" s="265"/>
      <c r="L94" s="265"/>
      <c r="M94" s="265"/>
      <c r="N94" s="265"/>
    </row>
    <row r="95" spans="2:14" ht="15" customHeight="1">
      <c r="C95" s="147" t="s">
        <v>52</v>
      </c>
      <c r="D95" s="147" t="s">
        <v>45</v>
      </c>
      <c r="E95" s="147"/>
      <c r="F95" s="147"/>
      <c r="G95" s="147"/>
      <c r="H95" s="147"/>
      <c r="I95" s="147"/>
      <c r="J95" s="147"/>
      <c r="K95" s="147"/>
      <c r="L95" s="147"/>
      <c r="M95" s="147"/>
      <c r="N95" s="147"/>
    </row>
    <row r="96" spans="2:14" ht="15" customHeight="1">
      <c r="C96" s="147"/>
      <c r="D96" s="147"/>
      <c r="E96" s="147"/>
      <c r="F96" s="147"/>
      <c r="G96" s="147"/>
      <c r="H96" s="147"/>
      <c r="I96" s="147"/>
      <c r="J96" s="147"/>
      <c r="K96" s="147"/>
      <c r="L96" s="147"/>
      <c r="M96" s="147"/>
      <c r="N96" s="147"/>
    </row>
    <row r="97" spans="3:14" ht="15" customHeight="1">
      <c r="C97" s="147" t="s">
        <v>53</v>
      </c>
      <c r="D97" s="147" t="s">
        <v>49</v>
      </c>
      <c r="E97" s="147"/>
      <c r="F97" s="147"/>
      <c r="G97" s="147"/>
      <c r="H97" s="147"/>
      <c r="I97" s="147"/>
      <c r="J97" s="147"/>
      <c r="K97" s="147"/>
      <c r="L97" s="147"/>
      <c r="M97" s="147"/>
      <c r="N97" s="147"/>
    </row>
    <row r="98" spans="3:14" ht="15" customHeight="1" thickBot="1"/>
    <row r="99" spans="3:14" ht="15" customHeight="1" thickTop="1">
      <c r="C99" s="110"/>
      <c r="D99" s="111"/>
      <c r="E99" s="111"/>
      <c r="F99" s="111"/>
      <c r="G99" s="111"/>
      <c r="H99" s="111"/>
      <c r="I99" s="112"/>
    </row>
    <row r="100" spans="3:14" ht="15" customHeight="1">
      <c r="C100" s="113"/>
      <c r="D100" s="114" t="s">
        <v>48</v>
      </c>
      <c r="E100" s="114"/>
      <c r="F100" s="114"/>
      <c r="G100" s="114"/>
      <c r="H100" s="114"/>
      <c r="I100" s="115"/>
    </row>
    <row r="101" spans="3:14" ht="15" customHeight="1">
      <c r="C101" s="113"/>
      <c r="D101" s="114" t="s">
        <v>46</v>
      </c>
      <c r="E101" s="114"/>
      <c r="F101" s="114"/>
      <c r="G101" s="114"/>
      <c r="H101" s="114"/>
      <c r="I101" s="115"/>
    </row>
    <row r="102" spans="3:14" ht="15" customHeight="1">
      <c r="C102" s="113"/>
      <c r="D102" s="114" t="s">
        <v>55</v>
      </c>
      <c r="E102" s="114"/>
      <c r="F102" s="114"/>
      <c r="G102" s="114"/>
      <c r="H102" s="114"/>
      <c r="I102" s="115"/>
    </row>
    <row r="103" spans="3:14" ht="15" customHeight="1">
      <c r="C103" s="113"/>
      <c r="D103" s="114" t="s">
        <v>47</v>
      </c>
      <c r="E103" s="114"/>
      <c r="F103" s="114"/>
      <c r="G103" s="114"/>
      <c r="H103" s="114"/>
      <c r="I103" s="115"/>
    </row>
    <row r="104" spans="3:14" ht="15" customHeight="1" thickBot="1">
      <c r="C104" s="116"/>
      <c r="D104" s="117"/>
      <c r="E104" s="117"/>
      <c r="F104" s="117"/>
      <c r="G104" s="117"/>
      <c r="H104" s="117"/>
      <c r="I104" s="118"/>
    </row>
    <row r="105" spans="3:14" ht="15" customHeight="1" thickTop="1"/>
  </sheetData>
  <sheetProtection sheet="1" objects="1" scenarios="1"/>
  <mergeCells count="19">
    <mergeCell ref="D92:N94"/>
    <mergeCell ref="D61:N63"/>
    <mergeCell ref="D81:N84"/>
    <mergeCell ref="D21:N23"/>
    <mergeCell ref="D31:N31"/>
    <mergeCell ref="D36:N36"/>
    <mergeCell ref="D89:N91"/>
    <mergeCell ref="D55:N58"/>
    <mergeCell ref="D64:N67"/>
    <mergeCell ref="D68:N70"/>
    <mergeCell ref="D71:N73"/>
    <mergeCell ref="D50:N52"/>
    <mergeCell ref="E24:N30"/>
    <mergeCell ref="D74:N80"/>
    <mergeCell ref="C7:N17"/>
    <mergeCell ref="D37:N43"/>
    <mergeCell ref="D34:N35"/>
    <mergeCell ref="D33:N33"/>
    <mergeCell ref="D59:N60"/>
  </mergeCells>
  <phoneticPr fontId="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54"/>
  <sheetViews>
    <sheetView showGridLines="0" topLeftCell="A4" zoomScaleNormal="100" workbookViewId="0">
      <selection activeCell="H35" sqref="H35"/>
    </sheetView>
  </sheetViews>
  <sheetFormatPr defaultRowHeight="11.25"/>
  <cols>
    <col min="1" max="1" width="4" customWidth="1"/>
    <col min="2" max="2" width="4" style="63" customWidth="1"/>
    <col min="3" max="3" width="14.33203125" customWidth="1"/>
    <col min="4" max="4" width="12.83203125" customWidth="1"/>
    <col min="5" max="8" width="14.83203125" customWidth="1"/>
    <col min="9" max="9" width="10.83203125" customWidth="1"/>
  </cols>
  <sheetData>
    <row r="1" spans="1:9" ht="24.95" customHeight="1">
      <c r="A1" s="154" t="s">
        <v>148</v>
      </c>
    </row>
    <row r="2" spans="1:9" ht="14.1" customHeight="1">
      <c r="A2" s="106"/>
    </row>
    <row r="3" spans="1:9" ht="20.100000000000001" customHeight="1">
      <c r="A3" s="106"/>
      <c r="B3" s="153" t="s">
        <v>109</v>
      </c>
      <c r="C3" s="158"/>
    </row>
    <row r="4" spans="1:9" ht="6.95" customHeight="1"/>
    <row r="5" spans="1:9" ht="36" customHeight="1">
      <c r="B5" s="271" t="s">
        <v>39</v>
      </c>
      <c r="C5" s="272"/>
      <c r="D5" s="273" t="s">
        <v>152</v>
      </c>
      <c r="E5" s="274"/>
      <c r="F5" s="274"/>
      <c r="G5" s="274"/>
      <c r="H5" s="274"/>
      <c r="I5" s="275"/>
    </row>
    <row r="6" spans="1:9" ht="15" customHeight="1">
      <c r="B6" s="119"/>
      <c r="C6" s="119"/>
      <c r="D6" s="86"/>
      <c r="E6" s="86"/>
      <c r="F6" s="86"/>
      <c r="G6" s="86"/>
      <c r="H6" s="86"/>
    </row>
    <row r="7" spans="1:9" ht="20.100000000000001" customHeight="1">
      <c r="B7" s="153" t="s">
        <v>134</v>
      </c>
      <c r="C7" s="159"/>
      <c r="D7" s="73"/>
      <c r="E7" s="156"/>
    </row>
    <row r="8" spans="1:9" ht="6.95" customHeight="1">
      <c r="C8" s="122"/>
      <c r="D8" s="73"/>
      <c r="E8" s="157"/>
      <c r="I8" s="73"/>
    </row>
    <row r="9" spans="1:9" ht="18" customHeight="1">
      <c r="B9" s="270" t="s">
        <v>139</v>
      </c>
      <c r="C9" s="270"/>
      <c r="D9" s="270"/>
      <c r="E9" s="268" t="s">
        <v>204</v>
      </c>
      <c r="F9" s="268"/>
      <c r="G9" s="268"/>
      <c r="H9" s="269"/>
      <c r="I9" s="203"/>
    </row>
    <row r="10" spans="1:9" ht="26.25" customHeight="1">
      <c r="B10" s="270"/>
      <c r="C10" s="270"/>
      <c r="D10" s="270"/>
      <c r="E10" s="195" t="s">
        <v>135</v>
      </c>
      <c r="F10" s="195" t="s">
        <v>136</v>
      </c>
      <c r="G10" s="195" t="s">
        <v>137</v>
      </c>
      <c r="H10" s="196" t="s">
        <v>138</v>
      </c>
      <c r="I10" s="204"/>
    </row>
    <row r="11" spans="1:9" ht="15" customHeight="1">
      <c r="B11" s="55">
        <v>1</v>
      </c>
      <c r="C11" s="6" t="s">
        <v>0</v>
      </c>
      <c r="D11" s="6"/>
      <c r="E11" s="163">
        <v>5</v>
      </c>
      <c r="F11" s="246"/>
      <c r="G11" s="247"/>
      <c r="H11" s="248"/>
      <c r="I11" s="160">
        <f>SUM(E11:H11)</f>
        <v>5</v>
      </c>
    </row>
    <row r="12" spans="1:9" ht="15" customHeight="1">
      <c r="B12" s="55">
        <v>2</v>
      </c>
      <c r="C12" s="6" t="s">
        <v>1</v>
      </c>
      <c r="D12" s="6"/>
      <c r="E12" s="163">
        <v>5</v>
      </c>
      <c r="F12" s="249"/>
      <c r="G12" s="250"/>
      <c r="H12" s="251"/>
      <c r="I12" s="200">
        <f t="shared" ref="I12:I46" si="0">SUM(E12:H12)</f>
        <v>5</v>
      </c>
    </row>
    <row r="13" spans="1:9" ht="15" customHeight="1">
      <c r="B13" s="55">
        <v>3</v>
      </c>
      <c r="C13" s="6" t="s">
        <v>2</v>
      </c>
      <c r="D13" s="6"/>
      <c r="E13" s="163">
        <v>5</v>
      </c>
      <c r="F13" s="249"/>
      <c r="G13" s="250"/>
      <c r="H13" s="251"/>
      <c r="I13" s="200">
        <f t="shared" si="0"/>
        <v>5</v>
      </c>
    </row>
    <row r="14" spans="1:9" ht="15" customHeight="1">
      <c r="B14" s="55">
        <v>4</v>
      </c>
      <c r="C14" s="6" t="s">
        <v>3</v>
      </c>
      <c r="D14" s="6"/>
      <c r="E14" s="163">
        <v>5</v>
      </c>
      <c r="F14" s="249"/>
      <c r="G14" s="250"/>
      <c r="H14" s="251"/>
      <c r="I14" s="200">
        <f t="shared" si="0"/>
        <v>5</v>
      </c>
    </row>
    <row r="15" spans="1:9" ht="15" customHeight="1">
      <c r="B15" s="55">
        <v>5</v>
      </c>
      <c r="C15" s="6" t="s">
        <v>4</v>
      </c>
      <c r="D15" s="6"/>
      <c r="E15" s="163">
        <v>5</v>
      </c>
      <c r="F15" s="249"/>
      <c r="G15" s="250"/>
      <c r="H15" s="251"/>
      <c r="I15" s="201">
        <f>SUM(E15:H15)</f>
        <v>5</v>
      </c>
    </row>
    <row r="16" spans="1:9" ht="15" customHeight="1">
      <c r="B16" s="56">
        <v>6</v>
      </c>
      <c r="C16" s="7" t="s">
        <v>5</v>
      </c>
      <c r="D16" s="7"/>
      <c r="E16" s="164">
        <v>5</v>
      </c>
      <c r="F16" s="252"/>
      <c r="G16" s="252"/>
      <c r="H16" s="252"/>
      <c r="I16" s="200">
        <f t="shared" si="0"/>
        <v>5</v>
      </c>
    </row>
    <row r="17" spans="2:9" ht="15" customHeight="1">
      <c r="B17" s="55">
        <v>7</v>
      </c>
      <c r="C17" s="6" t="s">
        <v>6</v>
      </c>
      <c r="D17" s="6"/>
      <c r="E17" s="163">
        <v>5</v>
      </c>
      <c r="F17" s="249"/>
      <c r="G17" s="250"/>
      <c r="H17" s="251"/>
      <c r="I17" s="200">
        <f t="shared" si="0"/>
        <v>5</v>
      </c>
    </row>
    <row r="18" spans="2:9" ht="15" customHeight="1">
      <c r="B18" s="55">
        <v>8</v>
      </c>
      <c r="C18" s="6" t="s">
        <v>7</v>
      </c>
      <c r="D18" s="6"/>
      <c r="E18" s="163">
        <v>5</v>
      </c>
      <c r="F18" s="249"/>
      <c r="G18" s="250"/>
      <c r="H18" s="251"/>
      <c r="I18" s="200">
        <f t="shared" si="0"/>
        <v>5</v>
      </c>
    </row>
    <row r="19" spans="2:9" ht="15" customHeight="1">
      <c r="B19" s="55">
        <v>9</v>
      </c>
      <c r="C19" s="6" t="s">
        <v>8</v>
      </c>
      <c r="D19" s="6"/>
      <c r="E19" s="163">
        <v>5</v>
      </c>
      <c r="F19" s="249"/>
      <c r="G19" s="250"/>
      <c r="H19" s="251"/>
      <c r="I19" s="200">
        <f t="shared" si="0"/>
        <v>5</v>
      </c>
    </row>
    <row r="20" spans="2:9" ht="15" customHeight="1">
      <c r="B20" s="57">
        <v>10</v>
      </c>
      <c r="C20" s="8" t="s">
        <v>9</v>
      </c>
      <c r="D20" s="8"/>
      <c r="E20" s="165">
        <v>5</v>
      </c>
      <c r="F20" s="253"/>
      <c r="G20" s="250"/>
      <c r="H20" s="251"/>
      <c r="I20" s="200">
        <f t="shared" si="0"/>
        <v>5</v>
      </c>
    </row>
    <row r="21" spans="2:9" ht="15" customHeight="1">
      <c r="B21" s="55">
        <v>11</v>
      </c>
      <c r="C21" s="6" t="s">
        <v>10</v>
      </c>
      <c r="D21" s="6"/>
      <c r="E21" s="163">
        <v>5</v>
      </c>
      <c r="F21" s="249"/>
      <c r="G21" s="252"/>
      <c r="H21" s="252"/>
      <c r="I21" s="202">
        <f t="shared" si="0"/>
        <v>5</v>
      </c>
    </row>
    <row r="22" spans="2:9" ht="15" customHeight="1">
      <c r="B22" s="55">
        <v>12</v>
      </c>
      <c r="C22" s="6" t="s">
        <v>11</v>
      </c>
      <c r="D22" s="6"/>
      <c r="E22" s="163">
        <v>5</v>
      </c>
      <c r="F22" s="249"/>
      <c r="G22" s="250"/>
      <c r="H22" s="251"/>
      <c r="I22" s="200">
        <f t="shared" si="0"/>
        <v>5</v>
      </c>
    </row>
    <row r="23" spans="2:9" ht="15" customHeight="1">
      <c r="B23" s="55">
        <v>13</v>
      </c>
      <c r="C23" s="6" t="s">
        <v>12</v>
      </c>
      <c r="D23" s="6"/>
      <c r="E23" s="163">
        <v>5</v>
      </c>
      <c r="F23" s="249"/>
      <c r="G23" s="250"/>
      <c r="H23" s="251"/>
      <c r="I23" s="200">
        <f t="shared" si="0"/>
        <v>5</v>
      </c>
    </row>
    <row r="24" spans="2:9" ht="15" customHeight="1">
      <c r="B24" s="55">
        <v>14</v>
      </c>
      <c r="C24" s="6" t="s">
        <v>13</v>
      </c>
      <c r="D24" s="6"/>
      <c r="E24" s="163">
        <v>5</v>
      </c>
      <c r="F24" s="249"/>
      <c r="G24" s="250"/>
      <c r="H24" s="251"/>
      <c r="I24" s="200">
        <f t="shared" si="0"/>
        <v>5</v>
      </c>
    </row>
    <row r="25" spans="2:9" ht="15" customHeight="1">
      <c r="B25" s="55">
        <v>15</v>
      </c>
      <c r="C25" s="6" t="s">
        <v>16</v>
      </c>
      <c r="D25" s="6"/>
      <c r="E25" s="163">
        <v>5</v>
      </c>
      <c r="F25" s="254"/>
      <c r="G25" s="253"/>
      <c r="H25" s="255"/>
      <c r="I25" s="200">
        <f t="shared" si="0"/>
        <v>5</v>
      </c>
    </row>
    <row r="26" spans="2:9" ht="15" customHeight="1">
      <c r="B26" s="56">
        <v>16</v>
      </c>
      <c r="C26" s="7" t="s">
        <v>56</v>
      </c>
      <c r="D26" s="7"/>
      <c r="E26" s="164">
        <v>5</v>
      </c>
      <c r="F26" s="249"/>
      <c r="G26" s="250"/>
      <c r="H26" s="251"/>
      <c r="I26" s="202">
        <f t="shared" si="0"/>
        <v>5</v>
      </c>
    </row>
    <row r="27" spans="2:9" ht="15" customHeight="1">
      <c r="B27" s="55">
        <v>17</v>
      </c>
      <c r="C27" s="6" t="s">
        <v>15</v>
      </c>
      <c r="D27" s="6"/>
      <c r="E27" s="163">
        <v>5</v>
      </c>
      <c r="F27" s="249"/>
      <c r="G27" s="250"/>
      <c r="H27" s="251"/>
      <c r="I27" s="200">
        <f t="shared" si="0"/>
        <v>5</v>
      </c>
    </row>
    <row r="28" spans="2:9" ht="15" customHeight="1">
      <c r="B28" s="55">
        <v>18</v>
      </c>
      <c r="C28" s="6" t="s">
        <v>17</v>
      </c>
      <c r="D28" s="6"/>
      <c r="E28" s="163">
        <v>5</v>
      </c>
      <c r="F28" s="249"/>
      <c r="G28" s="250"/>
      <c r="H28" s="251"/>
      <c r="I28" s="200">
        <f t="shared" si="0"/>
        <v>5</v>
      </c>
    </row>
    <row r="29" spans="2:9" ht="15" customHeight="1">
      <c r="B29" s="55">
        <v>19</v>
      </c>
      <c r="C29" s="6" t="s">
        <v>18</v>
      </c>
      <c r="D29" s="6"/>
      <c r="E29" s="163">
        <v>5</v>
      </c>
      <c r="F29" s="249"/>
      <c r="G29" s="250"/>
      <c r="H29" s="251"/>
      <c r="I29" s="200">
        <f t="shared" si="0"/>
        <v>5</v>
      </c>
    </row>
    <row r="30" spans="2:9" ht="15" customHeight="1">
      <c r="B30" s="57">
        <v>20</v>
      </c>
      <c r="C30" s="8" t="s">
        <v>19</v>
      </c>
      <c r="D30" s="8"/>
      <c r="E30" s="165">
        <v>5</v>
      </c>
      <c r="F30" s="254"/>
      <c r="G30" s="253"/>
      <c r="H30" s="255"/>
      <c r="I30" s="200">
        <f t="shared" si="0"/>
        <v>5</v>
      </c>
    </row>
    <row r="31" spans="2:9" ht="15" customHeight="1">
      <c r="B31" s="55">
        <v>21</v>
      </c>
      <c r="C31" s="6" t="s">
        <v>20</v>
      </c>
      <c r="D31" s="6"/>
      <c r="E31" s="163">
        <v>5</v>
      </c>
      <c r="F31" s="249"/>
      <c r="G31" s="250"/>
      <c r="H31" s="251"/>
      <c r="I31" s="202">
        <f t="shared" si="0"/>
        <v>5</v>
      </c>
    </row>
    <row r="32" spans="2:9" ht="15" customHeight="1">
      <c r="B32" s="55">
        <v>22</v>
      </c>
      <c r="C32" s="6" t="s">
        <v>57</v>
      </c>
      <c r="D32" s="6"/>
      <c r="E32" s="163">
        <v>5</v>
      </c>
      <c r="F32" s="249"/>
      <c r="G32" s="250"/>
      <c r="H32" s="251"/>
      <c r="I32" s="200">
        <f t="shared" si="0"/>
        <v>5</v>
      </c>
    </row>
    <row r="33" spans="2:9" ht="15" customHeight="1">
      <c r="B33" s="55">
        <v>23</v>
      </c>
      <c r="C33" s="6" t="s">
        <v>58</v>
      </c>
      <c r="D33" s="6"/>
      <c r="E33" s="163">
        <v>5</v>
      </c>
      <c r="F33" s="249"/>
      <c r="G33" s="250"/>
      <c r="H33" s="251"/>
      <c r="I33" s="200">
        <f t="shared" si="0"/>
        <v>5</v>
      </c>
    </row>
    <row r="34" spans="2:9" ht="15" customHeight="1">
      <c r="B34" s="55">
        <v>24</v>
      </c>
      <c r="C34" s="6" t="s">
        <v>21</v>
      </c>
      <c r="D34" s="6"/>
      <c r="E34" s="163">
        <v>5</v>
      </c>
      <c r="F34" s="249"/>
      <c r="G34" s="250"/>
      <c r="H34" s="251"/>
      <c r="I34" s="200">
        <f t="shared" si="0"/>
        <v>5</v>
      </c>
    </row>
    <row r="35" spans="2:9" ht="15" customHeight="1">
      <c r="B35" s="55">
        <v>25</v>
      </c>
      <c r="C35" s="6" t="s">
        <v>22</v>
      </c>
      <c r="D35" s="6"/>
      <c r="E35" s="163">
        <v>5</v>
      </c>
      <c r="F35" s="254"/>
      <c r="G35" s="253"/>
      <c r="H35" s="255"/>
      <c r="I35" s="200">
        <f t="shared" si="0"/>
        <v>5</v>
      </c>
    </row>
    <row r="36" spans="2:9" ht="15" customHeight="1">
      <c r="B36" s="56">
        <v>26</v>
      </c>
      <c r="C36" s="7" t="s">
        <v>23</v>
      </c>
      <c r="D36" s="7"/>
      <c r="E36" s="164">
        <v>5</v>
      </c>
      <c r="F36" s="249"/>
      <c r="G36" s="250"/>
      <c r="H36" s="251"/>
      <c r="I36" s="202">
        <f t="shared" si="0"/>
        <v>5</v>
      </c>
    </row>
    <row r="37" spans="2:9" ht="15" customHeight="1">
      <c r="B37" s="55">
        <v>27</v>
      </c>
      <c r="C37" s="6" t="s">
        <v>208</v>
      </c>
      <c r="D37" s="6"/>
      <c r="E37" s="163">
        <v>5</v>
      </c>
      <c r="F37" s="249"/>
      <c r="G37" s="250"/>
      <c r="H37" s="251"/>
      <c r="I37" s="200">
        <f t="shared" si="0"/>
        <v>5</v>
      </c>
    </row>
    <row r="38" spans="2:9" ht="15" customHeight="1">
      <c r="B38" s="55">
        <v>28</v>
      </c>
      <c r="C38" s="6" t="s">
        <v>24</v>
      </c>
      <c r="D38" s="6"/>
      <c r="E38" s="163">
        <v>5</v>
      </c>
      <c r="F38" s="249"/>
      <c r="G38" s="250"/>
      <c r="H38" s="251"/>
      <c r="I38" s="200">
        <f t="shared" si="0"/>
        <v>5</v>
      </c>
    </row>
    <row r="39" spans="2:9" ht="15" customHeight="1">
      <c r="B39" s="55">
        <v>29</v>
      </c>
      <c r="C39" s="6" t="s">
        <v>25</v>
      </c>
      <c r="D39" s="6"/>
      <c r="E39" s="163">
        <v>5</v>
      </c>
      <c r="F39" s="249"/>
      <c r="G39" s="250"/>
      <c r="H39" s="251"/>
      <c r="I39" s="200">
        <f t="shared" si="0"/>
        <v>5</v>
      </c>
    </row>
    <row r="40" spans="2:9" ht="15" customHeight="1">
      <c r="B40" s="57">
        <v>30</v>
      </c>
      <c r="C40" s="8" t="s">
        <v>26</v>
      </c>
      <c r="D40" s="8"/>
      <c r="E40" s="165">
        <v>5</v>
      </c>
      <c r="F40" s="254"/>
      <c r="G40" s="253"/>
      <c r="H40" s="255"/>
      <c r="I40" s="201">
        <f t="shared" si="0"/>
        <v>5</v>
      </c>
    </row>
    <row r="41" spans="2:9" ht="15" customHeight="1">
      <c r="B41" s="56">
        <v>31</v>
      </c>
      <c r="C41" s="7" t="s">
        <v>59</v>
      </c>
      <c r="D41" s="7"/>
      <c r="E41" s="164">
        <v>5</v>
      </c>
      <c r="F41" s="249"/>
      <c r="G41" s="250"/>
      <c r="H41" s="251"/>
      <c r="I41" s="200">
        <f t="shared" si="0"/>
        <v>5</v>
      </c>
    </row>
    <row r="42" spans="2:9" ht="15" customHeight="1">
      <c r="B42" s="55">
        <v>32</v>
      </c>
      <c r="C42" s="6" t="s">
        <v>60</v>
      </c>
      <c r="D42" s="6"/>
      <c r="E42" s="163">
        <v>5</v>
      </c>
      <c r="F42" s="249"/>
      <c r="G42" s="250"/>
      <c r="H42" s="251"/>
      <c r="I42" s="200">
        <f t="shared" si="0"/>
        <v>5</v>
      </c>
    </row>
    <row r="43" spans="2:9" ht="15" customHeight="1">
      <c r="B43" s="55">
        <v>33</v>
      </c>
      <c r="C43" s="6" t="s">
        <v>27</v>
      </c>
      <c r="D43" s="6"/>
      <c r="E43" s="163">
        <v>5</v>
      </c>
      <c r="F43" s="249"/>
      <c r="G43" s="250"/>
      <c r="H43" s="251"/>
      <c r="I43" s="200">
        <f t="shared" si="0"/>
        <v>5</v>
      </c>
    </row>
    <row r="44" spans="2:9" ht="15" customHeight="1">
      <c r="B44" s="55">
        <v>34</v>
      </c>
      <c r="C44" s="6" t="s">
        <v>28</v>
      </c>
      <c r="D44" s="6"/>
      <c r="E44" s="163">
        <v>5</v>
      </c>
      <c r="F44" s="249"/>
      <c r="G44" s="250"/>
      <c r="H44" s="251"/>
      <c r="I44" s="200">
        <f t="shared" si="0"/>
        <v>5</v>
      </c>
    </row>
    <row r="45" spans="2:9" ht="15" customHeight="1">
      <c r="B45" s="57">
        <v>35</v>
      </c>
      <c r="C45" s="8" t="s">
        <v>29</v>
      </c>
      <c r="D45" s="8"/>
      <c r="E45" s="165">
        <v>5</v>
      </c>
      <c r="F45" s="254"/>
      <c r="G45" s="253"/>
      <c r="H45" s="255"/>
      <c r="I45" s="201">
        <f t="shared" si="0"/>
        <v>5</v>
      </c>
    </row>
    <row r="46" spans="2:9" ht="15" customHeight="1">
      <c r="B46" s="58">
        <v>36</v>
      </c>
      <c r="C46" s="9" t="s">
        <v>30</v>
      </c>
      <c r="D46" s="9"/>
      <c r="E46" s="166">
        <v>5</v>
      </c>
      <c r="F46" s="249"/>
      <c r="G46" s="250"/>
      <c r="H46" s="251"/>
      <c r="I46" s="200">
        <f t="shared" si="0"/>
        <v>5</v>
      </c>
    </row>
    <row r="47" spans="2:9" ht="15" customHeight="1">
      <c r="B47" s="62"/>
      <c r="C47" s="85" t="s">
        <v>34</v>
      </c>
      <c r="D47" s="51"/>
      <c r="E47" s="162">
        <f>SUM(E11:E46)</f>
        <v>180</v>
      </c>
      <c r="F47" s="197">
        <f t="shared" ref="F47:H47" si="1">SUM(F11:F46)</f>
        <v>0</v>
      </c>
      <c r="G47" s="198">
        <f t="shared" si="1"/>
        <v>0</v>
      </c>
      <c r="H47" s="199">
        <f t="shared" si="1"/>
        <v>0</v>
      </c>
      <c r="I47" s="162">
        <f>SUM(I11:I46)</f>
        <v>180</v>
      </c>
    </row>
    <row r="48" spans="2:9" ht="7.5" customHeight="1">
      <c r="B48" s="74"/>
      <c r="C48" s="86"/>
      <c r="D48" s="86"/>
      <c r="E48" s="64"/>
    </row>
    <row r="49" spans="3:3">
      <c r="C49" s="123"/>
    </row>
    <row r="50" spans="3:3">
      <c r="C50" s="123"/>
    </row>
    <row r="51" spans="3:3">
      <c r="C51" s="124"/>
    </row>
    <row r="52" spans="3:3">
      <c r="C52" s="124"/>
    </row>
    <row r="53" spans="3:3">
      <c r="C53" s="124"/>
    </row>
    <row r="54" spans="3:3">
      <c r="C54" s="5"/>
    </row>
  </sheetData>
  <sheetProtection sheet="1" objects="1" scenarios="1"/>
  <mergeCells count="4">
    <mergeCell ref="E9:H9"/>
    <mergeCell ref="B9:D10"/>
    <mergeCell ref="B5:C5"/>
    <mergeCell ref="D5:I5"/>
  </mergeCells>
  <phoneticPr fontId="4"/>
  <printOptions horizontalCentered="1"/>
  <pageMargins left="0.70866141732283472" right="0.70866141732283472" top="0.74803149606299213" bottom="0.74803149606299213" header="0.31496062992125984" footer="0.31496062992125984"/>
  <pageSetup paperSize="9" scale="92" orientation="portrait" horizontalDpi="300" verticalDpi="300" r:id="rId1"/>
  <rowBreaks count="1" manualBreakCount="1">
    <brk id="4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K65"/>
  <sheetViews>
    <sheetView showGridLines="0" topLeftCell="A10" zoomScaleNormal="100" workbookViewId="0">
      <selection activeCell="K17" sqref="K17"/>
    </sheetView>
  </sheetViews>
  <sheetFormatPr defaultRowHeight="11.25"/>
  <cols>
    <col min="1" max="1" width="1.83203125" style="16" customWidth="1"/>
    <col min="2" max="2" width="3.5" style="16" customWidth="1"/>
    <col min="3" max="3" width="5.1640625" style="16" customWidth="1"/>
    <col min="4" max="4" width="28.1640625" style="16" customWidth="1"/>
    <col min="5" max="5" width="13.83203125" style="16" customWidth="1"/>
    <col min="6" max="9" width="12.83203125" style="16" customWidth="1"/>
    <col min="10" max="10" width="8.83203125" style="16" customWidth="1"/>
    <col min="11" max="11" width="13.83203125" style="16" customWidth="1"/>
    <col min="12" max="12" width="1.83203125" style="16" customWidth="1"/>
    <col min="13" max="16384" width="9.33203125" style="16"/>
  </cols>
  <sheetData>
    <row r="1" spans="2:11" ht="5.0999999999999996" customHeight="1"/>
    <row r="2" spans="2:11" s="97" customFormat="1" ht="21.75" customHeight="1">
      <c r="B2" s="206" t="s">
        <v>35</v>
      </c>
      <c r="C2" s="96"/>
      <c r="D2" s="96"/>
      <c r="E2" s="96"/>
      <c r="F2" s="96"/>
      <c r="G2" s="96"/>
      <c r="H2" s="96"/>
      <c r="I2" s="96"/>
      <c r="J2" s="96"/>
      <c r="K2" s="96"/>
    </row>
    <row r="3" spans="2:11" s="97" customFormat="1" ht="5.25" customHeight="1">
      <c r="B3" s="96"/>
      <c r="C3" s="96"/>
      <c r="D3" s="96"/>
      <c r="E3" s="96"/>
      <c r="F3" s="96"/>
      <c r="G3" s="96"/>
      <c r="H3" s="96"/>
      <c r="I3" s="96"/>
      <c r="J3" s="96"/>
      <c r="K3" s="96"/>
    </row>
    <row r="4" spans="2:11" s="97" customFormat="1" ht="18" customHeight="1">
      <c r="B4" s="208" t="s">
        <v>37</v>
      </c>
      <c r="C4" s="102"/>
      <c r="D4" s="102"/>
      <c r="E4" s="98"/>
      <c r="F4" s="98"/>
      <c r="G4" s="98"/>
      <c r="H4" s="98"/>
      <c r="I4" s="98"/>
      <c r="J4" s="98"/>
      <c r="K4" s="98"/>
    </row>
    <row r="5" spans="2:11" s="97" customFormat="1" ht="30" customHeight="1">
      <c r="B5" s="96"/>
      <c r="C5" s="101" t="str">
        <f>+データ入力表!D5</f>
        <v>（例）全産業部門で雇用者所得が一律に5％上昇した場合、他部門の価格への波及効果</v>
      </c>
      <c r="D5" s="101"/>
      <c r="E5" s="101"/>
      <c r="F5" s="101"/>
      <c r="G5" s="101"/>
      <c r="H5" s="101"/>
      <c r="I5" s="101"/>
      <c r="J5" s="101"/>
      <c r="K5" s="101"/>
    </row>
    <row r="6" spans="2:11" s="97" customFormat="1" ht="18" customHeight="1">
      <c r="B6" s="96"/>
      <c r="C6" s="99"/>
      <c r="D6" s="99"/>
      <c r="E6" s="99"/>
      <c r="F6" s="99"/>
      <c r="G6" s="99"/>
      <c r="H6" s="99"/>
      <c r="I6" s="99"/>
      <c r="J6" s="99"/>
      <c r="K6" s="99"/>
    </row>
    <row r="7" spans="2:11" s="97" customFormat="1" ht="18" customHeight="1">
      <c r="B7" s="208" t="s">
        <v>38</v>
      </c>
      <c r="C7" s="96"/>
      <c r="D7" s="99"/>
      <c r="E7" s="99"/>
      <c r="F7" s="99"/>
      <c r="G7" s="99"/>
      <c r="H7" s="99"/>
      <c r="I7" s="99"/>
      <c r="J7" s="99"/>
      <c r="K7" s="99"/>
    </row>
    <row r="8" spans="2:11" s="97" customFormat="1" ht="36" customHeight="1">
      <c r="B8" s="96"/>
      <c r="C8" s="100"/>
      <c r="D8" s="103"/>
      <c r="E8" s="103"/>
      <c r="F8" s="103"/>
      <c r="G8" s="103"/>
      <c r="H8" s="103"/>
      <c r="I8" s="103"/>
      <c r="J8" s="103"/>
      <c r="K8" s="104"/>
    </row>
    <row r="9" spans="2:11" s="97" customFormat="1" ht="18" customHeight="1">
      <c r="B9" s="96"/>
      <c r="C9" s="96"/>
      <c r="D9" s="96"/>
      <c r="E9" s="96"/>
      <c r="F9" s="96"/>
      <c r="G9" s="96"/>
      <c r="H9" s="96"/>
      <c r="I9" s="96"/>
      <c r="J9" s="96"/>
      <c r="K9" s="96"/>
    </row>
    <row r="10" spans="2:11" ht="18" customHeight="1">
      <c r="B10" s="209" t="s">
        <v>120</v>
      </c>
      <c r="K10" s="76" t="s">
        <v>201</v>
      </c>
    </row>
    <row r="11" spans="2:11" ht="15" customHeight="1">
      <c r="C11" s="105"/>
      <c r="D11" s="87"/>
      <c r="E11" s="278" t="s">
        <v>143</v>
      </c>
      <c r="F11" s="284" t="s">
        <v>142</v>
      </c>
      <c r="G11" s="285"/>
      <c r="H11" s="285"/>
      <c r="I11" s="285"/>
      <c r="J11" s="286"/>
      <c r="K11" s="281" t="s">
        <v>113</v>
      </c>
    </row>
    <row r="12" spans="2:11" ht="15" customHeight="1">
      <c r="C12" s="88"/>
      <c r="D12" s="188" t="s">
        <v>36</v>
      </c>
      <c r="E12" s="279"/>
      <c r="F12" s="287"/>
      <c r="G12" s="288"/>
      <c r="H12" s="288"/>
      <c r="I12" s="288"/>
      <c r="J12" s="289"/>
      <c r="K12" s="282"/>
    </row>
    <row r="13" spans="2:11" ht="20.100000000000001" customHeight="1">
      <c r="C13" s="88"/>
      <c r="D13" s="188"/>
      <c r="E13" s="279"/>
      <c r="F13" s="290" t="s">
        <v>147</v>
      </c>
      <c r="G13" s="291"/>
      <c r="H13" s="291"/>
      <c r="I13" s="292"/>
      <c r="J13" s="282"/>
      <c r="K13" s="282"/>
    </row>
    <row r="14" spans="2:11" ht="20.100000000000001" customHeight="1">
      <c r="C14" s="89"/>
      <c r="D14" s="90"/>
      <c r="E14" s="280"/>
      <c r="F14" s="205" t="s">
        <v>135</v>
      </c>
      <c r="G14" s="205" t="s">
        <v>136</v>
      </c>
      <c r="H14" s="205" t="s">
        <v>137</v>
      </c>
      <c r="I14" s="205" t="s">
        <v>138</v>
      </c>
      <c r="J14" s="283"/>
      <c r="K14" s="283"/>
    </row>
    <row r="15" spans="2:11" ht="15" customHeight="1">
      <c r="C15" s="91">
        <v>1</v>
      </c>
      <c r="D15" s="40" t="s">
        <v>0</v>
      </c>
      <c r="E15" s="180">
        <f>データ入力表!I11</f>
        <v>5</v>
      </c>
      <c r="F15" s="257">
        <f>計算!F6</f>
        <v>0.7669224590002196</v>
      </c>
      <c r="G15" s="257">
        <f>計算!L6</f>
        <v>0</v>
      </c>
      <c r="H15" s="257">
        <f>計算!R6</f>
        <v>0</v>
      </c>
      <c r="I15" s="257">
        <f>計算!X6</f>
        <v>0</v>
      </c>
      <c r="J15" s="189">
        <f>計算!AA6</f>
        <v>0.7669224590002196</v>
      </c>
      <c r="K15" s="160">
        <f>計算!AB6</f>
        <v>1.5591469744374615</v>
      </c>
    </row>
    <row r="16" spans="2:11" ht="15" customHeight="1">
      <c r="C16" s="91">
        <v>2</v>
      </c>
      <c r="D16" s="40" t="s">
        <v>1</v>
      </c>
      <c r="E16" s="181">
        <f>データ入力表!I12</f>
        <v>5</v>
      </c>
      <c r="F16" s="258">
        <f>計算!F7</f>
        <v>0.99287009549602201</v>
      </c>
      <c r="G16" s="258">
        <f>計算!L7</f>
        <v>0</v>
      </c>
      <c r="H16" s="258">
        <f>計算!R7</f>
        <v>0</v>
      </c>
      <c r="I16" s="258">
        <f>計算!X7</f>
        <v>0</v>
      </c>
      <c r="J16" s="190">
        <f>計算!AA7</f>
        <v>0.99287009549602201</v>
      </c>
      <c r="K16" s="161">
        <f>計算!AB7</f>
        <v>2.0184966383956335</v>
      </c>
    </row>
    <row r="17" spans="3:11" ht="15" customHeight="1">
      <c r="C17" s="91">
        <v>3</v>
      </c>
      <c r="D17" s="40" t="s">
        <v>2</v>
      </c>
      <c r="E17" s="181">
        <f>データ入力表!I13</f>
        <v>5</v>
      </c>
      <c r="F17" s="258">
        <f>計算!F8</f>
        <v>0.86814669724362292</v>
      </c>
      <c r="G17" s="258">
        <f>計算!L8</f>
        <v>0</v>
      </c>
      <c r="H17" s="258">
        <f>計算!R8</f>
        <v>0</v>
      </c>
      <c r="I17" s="258">
        <f>計算!X8</f>
        <v>0</v>
      </c>
      <c r="J17" s="190">
        <f>計算!AA8</f>
        <v>0.86814669724362292</v>
      </c>
      <c r="K17" s="161">
        <f>計算!AB8</f>
        <v>1.7649350080838904</v>
      </c>
    </row>
    <row r="18" spans="3:11" ht="15" customHeight="1">
      <c r="C18" s="91">
        <v>6</v>
      </c>
      <c r="D18" s="40" t="s">
        <v>3</v>
      </c>
      <c r="E18" s="181">
        <f>データ入力表!I14</f>
        <v>5</v>
      </c>
      <c r="F18" s="258">
        <f>計算!F9</f>
        <v>2.1955902643878575</v>
      </c>
      <c r="G18" s="258">
        <f>計算!L9</f>
        <v>0</v>
      </c>
      <c r="H18" s="258">
        <f>計算!R9</f>
        <v>0</v>
      </c>
      <c r="I18" s="258">
        <f>計算!X9</f>
        <v>0</v>
      </c>
      <c r="J18" s="190">
        <f>計算!AA9</f>
        <v>2.1955902643878575</v>
      </c>
      <c r="K18" s="161">
        <f>計算!AB9</f>
        <v>4.463616728981064</v>
      </c>
    </row>
    <row r="19" spans="3:11" ht="15" customHeight="1">
      <c r="C19" s="91">
        <v>11</v>
      </c>
      <c r="D19" s="40" t="s">
        <v>4</v>
      </c>
      <c r="E19" s="181">
        <f>データ入力表!I15</f>
        <v>5</v>
      </c>
      <c r="F19" s="258">
        <f>計算!F10</f>
        <v>1.0745105884571207</v>
      </c>
      <c r="G19" s="258">
        <f>計算!L10</f>
        <v>0</v>
      </c>
      <c r="H19" s="258">
        <f>計算!R10</f>
        <v>0</v>
      </c>
      <c r="I19" s="258">
        <f>計算!X10</f>
        <v>0</v>
      </c>
      <c r="J19" s="190">
        <f>計算!AA10</f>
        <v>1.0745105884571207</v>
      </c>
      <c r="K19" s="161">
        <f>計算!AB10</f>
        <v>2.184471080919872</v>
      </c>
    </row>
    <row r="20" spans="3:11" ht="15" customHeight="1">
      <c r="C20" s="92">
        <v>15</v>
      </c>
      <c r="D20" s="41" t="s">
        <v>5</v>
      </c>
      <c r="E20" s="182">
        <f>データ入力表!I16</f>
        <v>5</v>
      </c>
      <c r="F20" s="259">
        <f>計算!F11</f>
        <v>1.2459141311053696</v>
      </c>
      <c r="G20" s="259">
        <f>計算!L11</f>
        <v>0</v>
      </c>
      <c r="H20" s="259">
        <f>計算!R11</f>
        <v>0</v>
      </c>
      <c r="I20" s="259">
        <f>計算!X11</f>
        <v>0</v>
      </c>
      <c r="J20" s="191">
        <f>計算!AA11</f>
        <v>1.2459141311053696</v>
      </c>
      <c r="K20" s="183">
        <f>計算!AB11</f>
        <v>2.5329330561712755</v>
      </c>
    </row>
    <row r="21" spans="3:11" ht="15" customHeight="1">
      <c r="C21" s="91">
        <v>16</v>
      </c>
      <c r="D21" s="40" t="s">
        <v>6</v>
      </c>
      <c r="E21" s="181">
        <f>データ入力表!I17</f>
        <v>5</v>
      </c>
      <c r="F21" s="258">
        <f>計算!F12</f>
        <v>1.4530042369725471</v>
      </c>
      <c r="G21" s="258">
        <f>計算!L12</f>
        <v>0</v>
      </c>
      <c r="H21" s="258">
        <f>計算!R12</f>
        <v>0</v>
      </c>
      <c r="I21" s="258">
        <f>計算!X12</f>
        <v>0</v>
      </c>
      <c r="J21" s="190">
        <f>計算!AA12</f>
        <v>1.4530042369725471</v>
      </c>
      <c r="K21" s="161">
        <f>計算!AB12</f>
        <v>2.9539455173523748</v>
      </c>
    </row>
    <row r="22" spans="3:11" ht="15" customHeight="1">
      <c r="C22" s="91">
        <v>20</v>
      </c>
      <c r="D22" s="40" t="s">
        <v>7</v>
      </c>
      <c r="E22" s="181">
        <f>データ入力表!I18</f>
        <v>5</v>
      </c>
      <c r="F22" s="258">
        <f>計算!F13</f>
        <v>0.38018709546852819</v>
      </c>
      <c r="G22" s="258">
        <f>計算!L13</f>
        <v>0</v>
      </c>
      <c r="H22" s="258">
        <f>計算!R13</f>
        <v>0</v>
      </c>
      <c r="I22" s="258">
        <f>計算!X13</f>
        <v>0</v>
      </c>
      <c r="J22" s="190">
        <f>計算!AA13</f>
        <v>0.38018709546852819</v>
      </c>
      <c r="K22" s="161">
        <f>計算!AB13</f>
        <v>0.77291719999003483</v>
      </c>
    </row>
    <row r="23" spans="3:11" ht="15" customHeight="1">
      <c r="C23" s="91">
        <v>21</v>
      </c>
      <c r="D23" s="40" t="s">
        <v>8</v>
      </c>
      <c r="E23" s="181">
        <f>データ入力表!I19</f>
        <v>5</v>
      </c>
      <c r="F23" s="258">
        <f>計算!F14</f>
        <v>8.8374350414849007E-2</v>
      </c>
      <c r="G23" s="258">
        <f>計算!L14</f>
        <v>0</v>
      </c>
      <c r="H23" s="258">
        <f>計算!R14</f>
        <v>0</v>
      </c>
      <c r="I23" s="258">
        <f>計算!X14</f>
        <v>0</v>
      </c>
      <c r="J23" s="190">
        <f>計算!AA14</f>
        <v>8.8374350414849007E-2</v>
      </c>
      <c r="K23" s="161">
        <f>計算!AB14</f>
        <v>0.17966431866764304</v>
      </c>
    </row>
    <row r="24" spans="3:11" ht="15" customHeight="1">
      <c r="C24" s="93">
        <v>25</v>
      </c>
      <c r="D24" s="42" t="s">
        <v>9</v>
      </c>
      <c r="E24" s="184">
        <f>データ入力表!I20</f>
        <v>5</v>
      </c>
      <c r="F24" s="260">
        <f>計算!F15</f>
        <v>1.2651745567726866</v>
      </c>
      <c r="G24" s="260">
        <f>計算!L15</f>
        <v>0</v>
      </c>
      <c r="H24" s="260">
        <f>計算!R15</f>
        <v>0</v>
      </c>
      <c r="I24" s="260">
        <f>計算!X15</f>
        <v>0</v>
      </c>
      <c r="J24" s="192">
        <f>計算!AA15</f>
        <v>1.2651745567726866</v>
      </c>
      <c r="K24" s="185">
        <f>計算!AB15</f>
        <v>2.5720893412078651</v>
      </c>
    </row>
    <row r="25" spans="3:11" ht="15" customHeight="1">
      <c r="C25" s="91">
        <v>26</v>
      </c>
      <c r="D25" s="40" t="s">
        <v>10</v>
      </c>
      <c r="E25" s="181">
        <f>データ入力表!I21</f>
        <v>5</v>
      </c>
      <c r="F25" s="258">
        <f>計算!F16</f>
        <v>0.28413950406489863</v>
      </c>
      <c r="G25" s="258">
        <f>計算!L16</f>
        <v>0</v>
      </c>
      <c r="H25" s="258">
        <f>計算!R16</f>
        <v>0</v>
      </c>
      <c r="I25" s="258">
        <f>計算!X16</f>
        <v>0</v>
      </c>
      <c r="J25" s="190">
        <f>計算!AA16</f>
        <v>0.28413950406489863</v>
      </c>
      <c r="K25" s="161">
        <f>計算!AB16</f>
        <v>0.57765324627273773</v>
      </c>
    </row>
    <row r="26" spans="3:11" ht="15" customHeight="1">
      <c r="C26" s="91">
        <v>27</v>
      </c>
      <c r="D26" s="40" t="s">
        <v>11</v>
      </c>
      <c r="E26" s="181">
        <f>データ入力表!I22</f>
        <v>5</v>
      </c>
      <c r="F26" s="258">
        <f>計算!F17</f>
        <v>0.26653023651977303</v>
      </c>
      <c r="G26" s="258">
        <f>計算!L17</f>
        <v>0</v>
      </c>
      <c r="H26" s="258">
        <f>計算!R17</f>
        <v>0</v>
      </c>
      <c r="I26" s="258">
        <f>計算!X17</f>
        <v>0</v>
      </c>
      <c r="J26" s="190">
        <f>計算!AA17</f>
        <v>0.26653023651977303</v>
      </c>
      <c r="K26" s="161">
        <f>計算!AB17</f>
        <v>0.54185375195249841</v>
      </c>
    </row>
    <row r="27" spans="3:11" ht="15" customHeight="1">
      <c r="C27" s="91">
        <v>28</v>
      </c>
      <c r="D27" s="40" t="s">
        <v>12</v>
      </c>
      <c r="E27" s="181">
        <f>データ入力表!I23</f>
        <v>5</v>
      </c>
      <c r="F27" s="258">
        <f>計算!F18</f>
        <v>2.1560954998062409</v>
      </c>
      <c r="G27" s="258">
        <f>計算!L18</f>
        <v>0</v>
      </c>
      <c r="H27" s="258">
        <f>計算!R18</f>
        <v>0</v>
      </c>
      <c r="I27" s="258">
        <f>計算!X18</f>
        <v>0</v>
      </c>
      <c r="J27" s="190">
        <f>計算!AA18</f>
        <v>2.1560954998062409</v>
      </c>
      <c r="K27" s="161">
        <f>計算!AB18</f>
        <v>4.3833242013846991</v>
      </c>
    </row>
    <row r="28" spans="3:11" ht="15" customHeight="1">
      <c r="C28" s="91">
        <v>29</v>
      </c>
      <c r="D28" s="40" t="s">
        <v>13</v>
      </c>
      <c r="E28" s="181">
        <f>データ入力表!I24</f>
        <v>5</v>
      </c>
      <c r="F28" s="258">
        <f>計算!F19</f>
        <v>0.8956212542028128</v>
      </c>
      <c r="G28" s="258">
        <f>計算!L19</f>
        <v>0</v>
      </c>
      <c r="H28" s="258">
        <f>計算!R19</f>
        <v>0</v>
      </c>
      <c r="I28" s="258">
        <f>計算!X19</f>
        <v>0</v>
      </c>
      <c r="J28" s="190">
        <f>計算!AA19</f>
        <v>0.8956212542028128</v>
      </c>
      <c r="K28" s="161">
        <f>計算!AB19</f>
        <v>1.8207905536533522</v>
      </c>
    </row>
    <row r="29" spans="3:11" ht="15" customHeight="1">
      <c r="C29" s="91">
        <v>32</v>
      </c>
      <c r="D29" s="40" t="s">
        <v>16</v>
      </c>
      <c r="E29" s="181">
        <f>データ入力表!I25</f>
        <v>5</v>
      </c>
      <c r="F29" s="258">
        <f>計算!F20</f>
        <v>1.4832083600184447</v>
      </c>
      <c r="G29" s="258">
        <f>計算!L20</f>
        <v>0</v>
      </c>
      <c r="H29" s="258">
        <f>計算!R20</f>
        <v>0</v>
      </c>
      <c r="I29" s="258">
        <f>計算!X20</f>
        <v>0</v>
      </c>
      <c r="J29" s="190">
        <f>計算!AA20</f>
        <v>1.4832083600184447</v>
      </c>
      <c r="K29" s="161">
        <f>計算!AB20</f>
        <v>3.0153502480521892</v>
      </c>
    </row>
    <row r="30" spans="3:11" ht="15" customHeight="1">
      <c r="C30" s="92">
        <v>33</v>
      </c>
      <c r="D30" s="41" t="s">
        <v>14</v>
      </c>
      <c r="E30" s="182">
        <f>データ入力表!I26</f>
        <v>5</v>
      </c>
      <c r="F30" s="259">
        <f>計算!F21</f>
        <v>1.4465356459437717</v>
      </c>
      <c r="G30" s="259">
        <f>計算!L21</f>
        <v>0</v>
      </c>
      <c r="H30" s="259">
        <f>計算!R21</f>
        <v>0</v>
      </c>
      <c r="I30" s="259">
        <f>計算!X21</f>
        <v>0</v>
      </c>
      <c r="J30" s="191">
        <f>計算!AA21</f>
        <v>1.4465356459437717</v>
      </c>
      <c r="K30" s="183">
        <f>計算!AB21</f>
        <v>2.9407949256425736</v>
      </c>
    </row>
    <row r="31" spans="3:11" ht="15" customHeight="1">
      <c r="C31" s="91">
        <v>34</v>
      </c>
      <c r="D31" s="40" t="s">
        <v>15</v>
      </c>
      <c r="E31" s="181">
        <f>データ入力表!I27</f>
        <v>5</v>
      </c>
      <c r="F31" s="258">
        <f>計算!F22</f>
        <v>1.2831678838563791</v>
      </c>
      <c r="G31" s="258">
        <f>計算!L22</f>
        <v>0</v>
      </c>
      <c r="H31" s="258">
        <f>計算!R22</f>
        <v>0</v>
      </c>
      <c r="I31" s="258">
        <f>計算!X22</f>
        <v>0</v>
      </c>
      <c r="J31" s="190">
        <f>計算!AA22</f>
        <v>1.2831678838563791</v>
      </c>
      <c r="K31" s="161">
        <f>計算!AB22</f>
        <v>2.6086696253726749</v>
      </c>
    </row>
    <row r="32" spans="3:11" ht="15" customHeight="1">
      <c r="C32" s="91">
        <v>35</v>
      </c>
      <c r="D32" s="40" t="s">
        <v>17</v>
      </c>
      <c r="E32" s="181">
        <f>データ入力表!I28</f>
        <v>5</v>
      </c>
      <c r="F32" s="258">
        <f>計算!F23</f>
        <v>0.98446235093028334</v>
      </c>
      <c r="G32" s="258">
        <f>計算!L23</f>
        <v>0</v>
      </c>
      <c r="H32" s="258">
        <f>計算!R23</f>
        <v>0</v>
      </c>
      <c r="I32" s="258">
        <f>計算!X23</f>
        <v>0</v>
      </c>
      <c r="J32" s="190">
        <f>計算!AA23</f>
        <v>0.98446235093028334</v>
      </c>
      <c r="K32" s="161">
        <f>計算!AB23</f>
        <v>2.0014037636888427</v>
      </c>
    </row>
    <row r="33" spans="3:11" ht="15" customHeight="1">
      <c r="C33" s="91">
        <v>39</v>
      </c>
      <c r="D33" s="40" t="s">
        <v>18</v>
      </c>
      <c r="E33" s="181">
        <f>データ入力表!I29</f>
        <v>5</v>
      </c>
      <c r="F33" s="258">
        <f>計算!F24</f>
        <v>1.5649706917597523</v>
      </c>
      <c r="G33" s="258">
        <f>計算!L24</f>
        <v>0</v>
      </c>
      <c r="H33" s="258">
        <f>計算!R24</f>
        <v>0</v>
      </c>
      <c r="I33" s="258">
        <f>計算!X24</f>
        <v>0</v>
      </c>
      <c r="J33" s="190">
        <f>計算!AA24</f>
        <v>1.5649706917597523</v>
      </c>
      <c r="K33" s="161">
        <f>計算!AB24</f>
        <v>3.1815723878022721</v>
      </c>
    </row>
    <row r="34" spans="3:11" ht="15" customHeight="1">
      <c r="C34" s="93">
        <v>41</v>
      </c>
      <c r="D34" s="42" t="s">
        <v>19</v>
      </c>
      <c r="E34" s="184">
        <f>データ入力表!I30</f>
        <v>5</v>
      </c>
      <c r="F34" s="260">
        <f>計算!F25</f>
        <v>2.1330403760165892</v>
      </c>
      <c r="G34" s="260">
        <f>計算!L25</f>
        <v>0</v>
      </c>
      <c r="H34" s="260">
        <f>計算!R25</f>
        <v>0</v>
      </c>
      <c r="I34" s="260">
        <f>計算!X25</f>
        <v>0</v>
      </c>
      <c r="J34" s="192">
        <f>計算!AA25</f>
        <v>2.1330403760165892</v>
      </c>
      <c r="K34" s="185">
        <f>計算!AB25</f>
        <v>4.3364533266566623</v>
      </c>
    </row>
    <row r="35" spans="3:11" ht="15" customHeight="1">
      <c r="C35" s="91">
        <v>46</v>
      </c>
      <c r="D35" s="40" t="s">
        <v>20</v>
      </c>
      <c r="E35" s="181">
        <f>データ入力表!I31</f>
        <v>5</v>
      </c>
      <c r="F35" s="258">
        <f>計算!F26</f>
        <v>0.74407526227726151</v>
      </c>
      <c r="G35" s="258">
        <f>計算!L26</f>
        <v>0</v>
      </c>
      <c r="H35" s="258">
        <f>計算!R26</f>
        <v>0</v>
      </c>
      <c r="I35" s="258">
        <f>計算!X26</f>
        <v>0</v>
      </c>
      <c r="J35" s="190">
        <f>計算!AA26</f>
        <v>0.74407526227726151</v>
      </c>
      <c r="K35" s="161">
        <f>計算!AB26</f>
        <v>1.5126988137049988</v>
      </c>
    </row>
    <row r="36" spans="3:11" ht="15" customHeight="1">
      <c r="C36" s="91">
        <v>47</v>
      </c>
      <c r="D36" s="40" t="s">
        <v>57</v>
      </c>
      <c r="E36" s="181">
        <f>データ入力表!I32</f>
        <v>5</v>
      </c>
      <c r="F36" s="258">
        <f>計算!F27</f>
        <v>1.1602594736605549</v>
      </c>
      <c r="G36" s="258">
        <f>計算!L27</f>
        <v>0</v>
      </c>
      <c r="H36" s="258">
        <f>計算!R27</f>
        <v>0</v>
      </c>
      <c r="I36" s="258">
        <f>計算!X27</f>
        <v>0</v>
      </c>
      <c r="J36" s="190">
        <f>計算!AA27</f>
        <v>1.1602594736605549</v>
      </c>
      <c r="K36" s="161">
        <f>計算!AB27</f>
        <v>2.3587978506699825</v>
      </c>
    </row>
    <row r="37" spans="3:11" ht="15" customHeight="1">
      <c r="C37" s="91">
        <v>48</v>
      </c>
      <c r="D37" s="40" t="s">
        <v>58</v>
      </c>
      <c r="E37" s="181">
        <f>データ入力表!I33</f>
        <v>5</v>
      </c>
      <c r="F37" s="258">
        <f>計算!F28</f>
        <v>1.2957483878347273</v>
      </c>
      <c r="G37" s="258">
        <f>計算!L28</f>
        <v>0</v>
      </c>
      <c r="H37" s="258">
        <f>計算!R28</f>
        <v>0</v>
      </c>
      <c r="I37" s="258">
        <f>計算!X28</f>
        <v>0</v>
      </c>
      <c r="J37" s="190">
        <f>計算!AA28</f>
        <v>1.2957483878347273</v>
      </c>
      <c r="K37" s="161">
        <f>計算!AB28</f>
        <v>2.6342456852266403</v>
      </c>
    </row>
    <row r="38" spans="3:11" ht="15" customHeight="1">
      <c r="C38" s="91">
        <v>51</v>
      </c>
      <c r="D38" s="40" t="s">
        <v>21</v>
      </c>
      <c r="E38" s="181">
        <f>データ入力表!I34</f>
        <v>5</v>
      </c>
      <c r="F38" s="258">
        <f>計算!F29</f>
        <v>2.4315546255068154</v>
      </c>
      <c r="G38" s="258">
        <f>計算!L29</f>
        <v>0</v>
      </c>
      <c r="H38" s="258">
        <f>計算!R29</f>
        <v>0</v>
      </c>
      <c r="I38" s="258">
        <f>計算!X29</f>
        <v>0</v>
      </c>
      <c r="J38" s="190">
        <f>計算!AA29</f>
        <v>2.4315546255068154</v>
      </c>
      <c r="K38" s="161">
        <f>計算!AB29</f>
        <v>4.943330310707827</v>
      </c>
    </row>
    <row r="39" spans="3:11" ht="15" customHeight="1">
      <c r="C39" s="91">
        <v>53</v>
      </c>
      <c r="D39" s="40" t="s">
        <v>22</v>
      </c>
      <c r="E39" s="181">
        <f>データ入力表!I35</f>
        <v>5</v>
      </c>
      <c r="F39" s="258">
        <f>計算!F30</f>
        <v>1.9326701846382055</v>
      </c>
      <c r="G39" s="258">
        <f>計算!L30</f>
        <v>0</v>
      </c>
      <c r="H39" s="258">
        <f>計算!R30</f>
        <v>0</v>
      </c>
      <c r="I39" s="258">
        <f>計算!X30</f>
        <v>0</v>
      </c>
      <c r="J39" s="190">
        <f>計算!AA30</f>
        <v>1.9326701846382055</v>
      </c>
      <c r="K39" s="161">
        <f>計算!AB30</f>
        <v>3.9291023956872873</v>
      </c>
    </row>
    <row r="40" spans="3:11" ht="15" customHeight="1">
      <c r="C40" s="92">
        <v>55</v>
      </c>
      <c r="D40" s="41" t="s">
        <v>23</v>
      </c>
      <c r="E40" s="182">
        <f>データ入力表!I36</f>
        <v>5</v>
      </c>
      <c r="F40" s="259">
        <f>計算!F31</f>
        <v>0.43959333817178431</v>
      </c>
      <c r="G40" s="259">
        <f>計算!L31</f>
        <v>0</v>
      </c>
      <c r="H40" s="259">
        <f>計算!R31</f>
        <v>0</v>
      </c>
      <c r="I40" s="259">
        <f>計算!X31</f>
        <v>0</v>
      </c>
      <c r="J40" s="191">
        <f>計算!AA31</f>
        <v>0.43959333817178431</v>
      </c>
      <c r="K40" s="183">
        <f>計算!AB31</f>
        <v>0.89368959684254734</v>
      </c>
    </row>
    <row r="41" spans="3:11" ht="15" customHeight="1">
      <c r="C41" s="91">
        <v>57</v>
      </c>
      <c r="D41" s="40" t="s">
        <v>67</v>
      </c>
      <c r="E41" s="181">
        <f>データ入力表!I37</f>
        <v>5</v>
      </c>
      <c r="F41" s="258">
        <f>計算!F32</f>
        <v>1.578911365546916</v>
      </c>
      <c r="G41" s="258">
        <f>計算!L32</f>
        <v>0</v>
      </c>
      <c r="H41" s="258">
        <f>計算!R32</f>
        <v>0</v>
      </c>
      <c r="I41" s="258">
        <f>計算!X32</f>
        <v>0</v>
      </c>
      <c r="J41" s="190">
        <f>計算!AA32</f>
        <v>1.578911365546916</v>
      </c>
      <c r="K41" s="161">
        <f>計算!AB32</f>
        <v>3.2099136615540038</v>
      </c>
    </row>
    <row r="42" spans="3:11" ht="15" customHeight="1">
      <c r="C42" s="91">
        <v>59</v>
      </c>
      <c r="D42" s="40" t="s">
        <v>24</v>
      </c>
      <c r="E42" s="181">
        <f>データ入力表!I38</f>
        <v>5</v>
      </c>
      <c r="F42" s="258">
        <f>計算!F33</f>
        <v>1.2346184166613556</v>
      </c>
      <c r="G42" s="258">
        <f>計算!L33</f>
        <v>0</v>
      </c>
      <c r="H42" s="258">
        <f>計算!R33</f>
        <v>0</v>
      </c>
      <c r="I42" s="258">
        <f>計算!X33</f>
        <v>0</v>
      </c>
      <c r="J42" s="190">
        <f>計算!AA33</f>
        <v>1.2346184166613556</v>
      </c>
      <c r="K42" s="161">
        <f>計算!AB33</f>
        <v>2.5099689627446033</v>
      </c>
    </row>
    <row r="43" spans="3:11" ht="15" customHeight="1">
      <c r="C43" s="91">
        <v>61</v>
      </c>
      <c r="D43" s="40" t="s">
        <v>25</v>
      </c>
      <c r="E43" s="181">
        <f>データ入力表!I39</f>
        <v>5</v>
      </c>
      <c r="F43" s="258">
        <f>計算!F34</f>
        <v>2.1471508499536021</v>
      </c>
      <c r="G43" s="258">
        <f>計算!L34</f>
        <v>0</v>
      </c>
      <c r="H43" s="258">
        <f>計算!R34</f>
        <v>0</v>
      </c>
      <c r="I43" s="258">
        <f>計算!X34</f>
        <v>0</v>
      </c>
      <c r="J43" s="190">
        <f>計算!AA34</f>
        <v>2.1471508499536021</v>
      </c>
      <c r="K43" s="161">
        <f>計算!AB34</f>
        <v>4.3651398026994332</v>
      </c>
    </row>
    <row r="44" spans="3:11" ht="15" customHeight="1">
      <c r="C44" s="93">
        <v>63</v>
      </c>
      <c r="D44" s="42" t="s">
        <v>26</v>
      </c>
      <c r="E44" s="184">
        <f>データ入力表!I40</f>
        <v>5</v>
      </c>
      <c r="F44" s="260">
        <f>計算!F35</f>
        <v>3.3534558710036997</v>
      </c>
      <c r="G44" s="260">
        <f>計算!L35</f>
        <v>0</v>
      </c>
      <c r="H44" s="260">
        <f>計算!R35</f>
        <v>0</v>
      </c>
      <c r="I44" s="260">
        <f>計算!X35</f>
        <v>0</v>
      </c>
      <c r="J44" s="192">
        <f>計算!AA35</f>
        <v>3.3534558710036997</v>
      </c>
      <c r="K44" s="185">
        <f>計算!AB35</f>
        <v>6.8175478678783401</v>
      </c>
    </row>
    <row r="45" spans="3:11" ht="15" customHeight="1">
      <c r="C45" s="92">
        <v>64</v>
      </c>
      <c r="D45" s="41" t="s">
        <v>62</v>
      </c>
      <c r="E45" s="182">
        <f>データ入力表!I41</f>
        <v>5</v>
      </c>
      <c r="F45" s="259">
        <f>計算!F36</f>
        <v>2.7707186276058895</v>
      </c>
      <c r="G45" s="259">
        <f>計算!L36</f>
        <v>0</v>
      </c>
      <c r="H45" s="259">
        <f>計算!R36</f>
        <v>0</v>
      </c>
      <c r="I45" s="259">
        <f>計算!X36</f>
        <v>0</v>
      </c>
      <c r="J45" s="191">
        <f>計算!AA36</f>
        <v>2.7707186276058895</v>
      </c>
      <c r="K45" s="183">
        <f>計算!AB36</f>
        <v>5.6328479033993206</v>
      </c>
    </row>
    <row r="46" spans="3:11" ht="15" customHeight="1">
      <c r="C46" s="91">
        <v>65</v>
      </c>
      <c r="D46" s="40" t="s">
        <v>63</v>
      </c>
      <c r="E46" s="181">
        <f>データ入力表!I42</f>
        <v>5</v>
      </c>
      <c r="F46" s="258">
        <f>計算!F37</f>
        <v>1.9632634942935596</v>
      </c>
      <c r="G46" s="258">
        <f>計算!L37</f>
        <v>0</v>
      </c>
      <c r="H46" s="258">
        <f>計算!R37</f>
        <v>0</v>
      </c>
      <c r="I46" s="258">
        <f>計算!X37</f>
        <v>0</v>
      </c>
      <c r="J46" s="190">
        <f>計算!AA37</f>
        <v>1.9632634942935596</v>
      </c>
      <c r="K46" s="161">
        <f>計算!AB37</f>
        <v>3.9912983395241075</v>
      </c>
    </row>
    <row r="47" spans="3:11" ht="15" customHeight="1">
      <c r="C47" s="91">
        <v>66</v>
      </c>
      <c r="D47" s="40" t="s">
        <v>27</v>
      </c>
      <c r="E47" s="181">
        <f>データ入力表!I43</f>
        <v>5</v>
      </c>
      <c r="F47" s="258">
        <f>計算!F38</f>
        <v>2.6582134612807944</v>
      </c>
      <c r="G47" s="258">
        <f>計算!L38</f>
        <v>0</v>
      </c>
      <c r="H47" s="258">
        <f>計算!R38</f>
        <v>0</v>
      </c>
      <c r="I47" s="258">
        <f>計算!X38</f>
        <v>0</v>
      </c>
      <c r="J47" s="190">
        <f>計算!AA38</f>
        <v>2.6582134612807944</v>
      </c>
      <c r="K47" s="161">
        <f>計算!AB38</f>
        <v>5.4041258368777223</v>
      </c>
    </row>
    <row r="48" spans="3:11" ht="15" customHeight="1">
      <c r="C48" s="91">
        <v>67</v>
      </c>
      <c r="D48" s="40" t="s">
        <v>28</v>
      </c>
      <c r="E48" s="181">
        <f>データ入力表!I44</f>
        <v>5</v>
      </c>
      <c r="F48" s="258">
        <f>計算!F39</f>
        <v>1.0201988094460199</v>
      </c>
      <c r="G48" s="258">
        <f>計算!L39</f>
        <v>0</v>
      </c>
      <c r="H48" s="258">
        <f>計算!R39</f>
        <v>0</v>
      </c>
      <c r="I48" s="258">
        <f>計算!X39</f>
        <v>0</v>
      </c>
      <c r="J48" s="190">
        <f>計算!AA39</f>
        <v>1.0201988094460199</v>
      </c>
      <c r="K48" s="161">
        <f>計算!AB39</f>
        <v>2.0740556863415662</v>
      </c>
    </row>
    <row r="49" spans="2:11" ht="15" customHeight="1">
      <c r="C49" s="93">
        <v>68</v>
      </c>
      <c r="D49" s="42" t="s">
        <v>29</v>
      </c>
      <c r="E49" s="184">
        <f>データ入力表!I45</f>
        <v>5</v>
      </c>
      <c r="F49" s="260">
        <f>計算!F40</f>
        <v>0.62416414775639462</v>
      </c>
      <c r="G49" s="260">
        <f>計算!L40</f>
        <v>0</v>
      </c>
      <c r="H49" s="260">
        <f>計算!R40</f>
        <v>0</v>
      </c>
      <c r="I49" s="260">
        <f>計算!X40</f>
        <v>0</v>
      </c>
      <c r="J49" s="192">
        <f>計算!AA40</f>
        <v>0.62416414775639462</v>
      </c>
      <c r="K49" s="185">
        <f>計算!AB40</f>
        <v>1.2689205161566934</v>
      </c>
    </row>
    <row r="50" spans="2:11" ht="15" customHeight="1">
      <c r="C50" s="94">
        <v>69</v>
      </c>
      <c r="D50" s="40" t="s">
        <v>30</v>
      </c>
      <c r="E50" s="186">
        <f>データ入力表!I46</f>
        <v>5</v>
      </c>
      <c r="F50" s="258">
        <f>計算!F41</f>
        <v>1.0055303720832356</v>
      </c>
      <c r="G50" s="258">
        <f>計算!L41</f>
        <v>0</v>
      </c>
      <c r="H50" s="258">
        <f>計算!R41</f>
        <v>0</v>
      </c>
      <c r="I50" s="258">
        <f>計算!X41</f>
        <v>0</v>
      </c>
      <c r="J50" s="190">
        <f>計算!AA41</f>
        <v>1.0055303720832356</v>
      </c>
      <c r="K50" s="161">
        <f>計算!AB41</f>
        <v>2.0442348752993067</v>
      </c>
    </row>
    <row r="51" spans="2:11" ht="15" customHeight="1">
      <c r="C51" s="95"/>
      <c r="D51" s="45" t="s">
        <v>34</v>
      </c>
      <c r="E51" s="187">
        <f>データ入力表!I47</f>
        <v>180</v>
      </c>
      <c r="F51" s="261">
        <f>計算!F42</f>
        <v>49.188592966158588</v>
      </c>
      <c r="G51" s="261">
        <f>計算!L42</f>
        <v>0</v>
      </c>
      <c r="H51" s="261">
        <f>計算!R42</f>
        <v>0</v>
      </c>
      <c r="I51" s="261">
        <f>計算!X42</f>
        <v>0</v>
      </c>
      <c r="J51" s="193">
        <f>計算!AA42</f>
        <v>49.188592966158588</v>
      </c>
      <c r="K51" s="162">
        <f>計算!AB42</f>
        <v>100</v>
      </c>
    </row>
    <row r="52" spans="2:11" ht="15" customHeight="1">
      <c r="C52" s="96" t="s">
        <v>54</v>
      </c>
    </row>
    <row r="53" spans="2:11" ht="3.75" customHeight="1">
      <c r="C53" s="96"/>
    </row>
    <row r="54" spans="2:11" ht="15" customHeight="1">
      <c r="C54" s="96"/>
      <c r="H54" s="76"/>
      <c r="I54" s="76" t="s">
        <v>207</v>
      </c>
      <c r="J54" s="210">
        <f>計算!AF42</f>
        <v>1.2086078860798399</v>
      </c>
    </row>
    <row r="55" spans="2:11" ht="15" customHeight="1">
      <c r="C55" s="96"/>
      <c r="H55" s="76"/>
      <c r="I55" s="76" t="s">
        <v>149</v>
      </c>
    </row>
    <row r="56" spans="2:11" ht="4.5" customHeight="1"/>
    <row r="57" spans="2:11" s="97" customFormat="1" ht="18" customHeight="1">
      <c r="B57" s="209" t="s">
        <v>114</v>
      </c>
      <c r="C57" s="96"/>
      <c r="D57" s="96"/>
      <c r="E57" s="96"/>
      <c r="F57" s="96"/>
      <c r="G57" s="96"/>
      <c r="H57" s="96"/>
      <c r="I57" s="96"/>
      <c r="J57" s="96"/>
      <c r="K57" s="96"/>
    </row>
    <row r="58" spans="2:11" s="97" customFormat="1" ht="18" customHeight="1">
      <c r="B58" s="96"/>
      <c r="C58" s="97" t="s">
        <v>117</v>
      </c>
      <c r="E58" s="96"/>
      <c r="F58" s="96"/>
      <c r="G58" s="96"/>
      <c r="H58" s="96"/>
      <c r="I58" s="96"/>
      <c r="J58" s="96"/>
      <c r="K58" s="96"/>
    </row>
    <row r="59" spans="2:11" s="97" customFormat="1" ht="18" customHeight="1">
      <c r="B59" s="96"/>
      <c r="C59" s="256" t="s">
        <v>190</v>
      </c>
      <c r="D59" s="277" t="s">
        <v>189</v>
      </c>
      <c r="E59" s="277"/>
      <c r="F59" s="277"/>
      <c r="G59" s="277"/>
      <c r="H59" s="277"/>
      <c r="I59" s="277"/>
      <c r="J59" s="277"/>
      <c r="K59" s="277"/>
    </row>
    <row r="60" spans="2:11" s="97" customFormat="1" ht="27" customHeight="1">
      <c r="B60" s="96"/>
      <c r="C60" s="256" t="s">
        <v>192</v>
      </c>
      <c r="D60" s="276" t="s">
        <v>191</v>
      </c>
      <c r="E60" s="276"/>
      <c r="F60" s="276"/>
      <c r="G60" s="276"/>
      <c r="H60" s="276"/>
      <c r="I60" s="276"/>
      <c r="J60" s="276"/>
      <c r="K60" s="276"/>
    </row>
    <row r="61" spans="2:11" s="97" customFormat="1" ht="27.75" customHeight="1">
      <c r="B61" s="96"/>
      <c r="C61" s="256" t="s">
        <v>194</v>
      </c>
      <c r="D61" s="276" t="s">
        <v>193</v>
      </c>
      <c r="E61" s="276"/>
      <c r="F61" s="276"/>
      <c r="G61" s="276"/>
      <c r="H61" s="276"/>
      <c r="I61" s="276"/>
      <c r="J61" s="276"/>
      <c r="K61" s="276"/>
    </row>
    <row r="62" spans="2:11" s="97" customFormat="1" ht="18" customHeight="1">
      <c r="B62" s="96"/>
      <c r="C62" s="256" t="s">
        <v>196</v>
      </c>
      <c r="D62" s="276" t="s">
        <v>195</v>
      </c>
      <c r="E62" s="276"/>
      <c r="F62" s="276"/>
      <c r="G62" s="276"/>
      <c r="H62" s="276"/>
      <c r="I62" s="276"/>
      <c r="J62" s="276"/>
      <c r="K62" s="276"/>
    </row>
    <row r="63" spans="2:11" s="97" customFormat="1" ht="18" customHeight="1">
      <c r="B63" s="96"/>
      <c r="C63" s="256" t="s">
        <v>198</v>
      </c>
      <c r="D63" s="277" t="s">
        <v>197</v>
      </c>
      <c r="E63" s="277"/>
      <c r="F63" s="277"/>
      <c r="G63" s="277"/>
      <c r="H63" s="277"/>
      <c r="I63" s="277"/>
      <c r="J63" s="277"/>
      <c r="K63" s="277"/>
    </row>
    <row r="64" spans="2:11" s="97" customFormat="1" ht="39.75" customHeight="1">
      <c r="B64" s="96"/>
      <c r="C64" s="256" t="s">
        <v>200</v>
      </c>
      <c r="D64" s="276" t="s">
        <v>199</v>
      </c>
      <c r="E64" s="276"/>
      <c r="F64" s="276"/>
      <c r="G64" s="276"/>
      <c r="H64" s="276"/>
      <c r="I64" s="276"/>
      <c r="J64" s="276"/>
      <c r="K64" s="276"/>
    </row>
    <row r="65" ht="5.0999999999999996" customHeight="1"/>
  </sheetData>
  <mergeCells count="11">
    <mergeCell ref="D59:K59"/>
    <mergeCell ref="E11:E14"/>
    <mergeCell ref="K11:K14"/>
    <mergeCell ref="F11:J12"/>
    <mergeCell ref="J13:J14"/>
    <mergeCell ref="F13:I13"/>
    <mergeCell ref="D60:K60"/>
    <mergeCell ref="D61:K61"/>
    <mergeCell ref="D62:K62"/>
    <mergeCell ref="D63:K63"/>
    <mergeCell ref="D64:K64"/>
  </mergeCells>
  <phoneticPr fontId="4"/>
  <printOptions horizontalCentered="1"/>
  <pageMargins left="0.70866141732283472" right="0.70866141732283472" top="0.55118110236220474" bottom="0.55118110236220474" header="0" footer="0"/>
  <pageSetup paperSize="9" scale="78"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L6"/>
  <sheetViews>
    <sheetView showGridLines="0" topLeftCell="A16" zoomScaleNormal="100" workbookViewId="0">
      <selection activeCell="P1" sqref="P1"/>
    </sheetView>
  </sheetViews>
  <sheetFormatPr defaultRowHeight="11.25"/>
  <cols>
    <col min="1" max="1" width="1.83203125" customWidth="1"/>
    <col min="13" max="13" width="1.83203125" customWidth="1"/>
  </cols>
  <sheetData>
    <row r="1" spans="2:12" ht="5.0999999999999996" customHeight="1"/>
    <row r="2" spans="2:12" ht="24">
      <c r="B2" s="207" t="s">
        <v>119</v>
      </c>
    </row>
    <row r="3" spans="2:12" ht="3" customHeight="1"/>
    <row r="4" spans="2:12" ht="34.5" customHeight="1">
      <c r="B4" s="269" t="s">
        <v>39</v>
      </c>
      <c r="C4" s="293"/>
      <c r="D4" s="294" t="str">
        <f>+データ入力表!D5</f>
        <v>（例）全産業部門で雇用者所得が一律に5％上昇した場合、他部門の価格への波及効果</v>
      </c>
      <c r="E4" s="295"/>
      <c r="F4" s="295"/>
      <c r="G4" s="295"/>
      <c r="H4" s="295"/>
      <c r="I4" s="295"/>
      <c r="J4" s="295"/>
      <c r="K4" s="295"/>
      <c r="L4" s="296"/>
    </row>
    <row r="5" spans="2:12">
      <c r="L5" s="73"/>
    </row>
    <row r="6" spans="2:12" ht="11.25" customHeight="1"/>
  </sheetData>
  <mergeCells count="2">
    <mergeCell ref="B4:C4"/>
    <mergeCell ref="D4:L4"/>
  </mergeCells>
  <phoneticPr fontId="4"/>
  <printOptions horizontalCentered="1"/>
  <pageMargins left="0.70866141732283472" right="0.70866141732283472" top="0.74803149606299213" bottom="0.74803149606299213" header="0.31496062992125984" footer="0.31496062992125984"/>
  <pageSetup paperSize="9" scale="9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L40"/>
  <sheetViews>
    <sheetView zoomScaleNormal="100" workbookViewId="0">
      <pane xSplit="2" ySplit="3" topLeftCell="C4" activePane="bottomRight" state="frozen"/>
      <selection activeCell="M1" sqref="M1"/>
      <selection pane="topRight" activeCell="M1" sqref="M1"/>
      <selection pane="bottomLeft" activeCell="M1" sqref="M1"/>
      <selection pane="bottomRight" activeCell="AD42" sqref="AD42"/>
    </sheetView>
  </sheetViews>
  <sheetFormatPr defaultColWidth="10.33203125" defaultRowHeight="11.25"/>
  <cols>
    <col min="1" max="1" width="4.6640625" style="16" bestFit="1" customWidth="1"/>
    <col min="2" max="2" width="31.6640625" style="16" bestFit="1" customWidth="1"/>
    <col min="3" max="16384" width="10.33203125" style="16"/>
  </cols>
  <sheetData>
    <row r="1" spans="1:38" ht="21" customHeight="1">
      <c r="A1" s="107" t="s">
        <v>112</v>
      </c>
      <c r="J1" s="107" t="s">
        <v>32</v>
      </c>
    </row>
    <row r="2" spans="1:38">
      <c r="A2" s="297"/>
      <c r="B2" s="298"/>
      <c r="C2" s="35">
        <v>1</v>
      </c>
      <c r="D2" s="36">
        <v>2</v>
      </c>
      <c r="E2" s="36">
        <v>3</v>
      </c>
      <c r="F2" s="36">
        <v>6</v>
      </c>
      <c r="G2" s="36">
        <v>11</v>
      </c>
      <c r="H2" s="36">
        <v>15</v>
      </c>
      <c r="I2" s="36">
        <v>16</v>
      </c>
      <c r="J2" s="36">
        <v>20</v>
      </c>
      <c r="K2" s="36">
        <v>21</v>
      </c>
      <c r="L2" s="36">
        <v>25</v>
      </c>
      <c r="M2" s="36">
        <v>26</v>
      </c>
      <c r="N2" s="36">
        <v>27</v>
      </c>
      <c r="O2" s="36">
        <v>28</v>
      </c>
      <c r="P2" s="36">
        <v>29</v>
      </c>
      <c r="Q2" s="36">
        <v>32</v>
      </c>
      <c r="R2" s="36">
        <v>33</v>
      </c>
      <c r="S2" s="36">
        <v>34</v>
      </c>
      <c r="T2" s="36">
        <v>35</v>
      </c>
      <c r="U2" s="36">
        <v>39</v>
      </c>
      <c r="V2" s="36">
        <v>41</v>
      </c>
      <c r="W2" s="36">
        <v>46</v>
      </c>
      <c r="X2" s="36">
        <v>47</v>
      </c>
      <c r="Y2" s="36">
        <v>48</v>
      </c>
      <c r="Z2" s="36">
        <v>51</v>
      </c>
      <c r="AA2" s="36">
        <v>53</v>
      </c>
      <c r="AB2" s="36">
        <v>55</v>
      </c>
      <c r="AC2" s="36">
        <v>57</v>
      </c>
      <c r="AD2" s="36">
        <v>59</v>
      </c>
      <c r="AE2" s="36">
        <v>61</v>
      </c>
      <c r="AF2" s="36">
        <v>63</v>
      </c>
      <c r="AG2" s="36">
        <v>64</v>
      </c>
      <c r="AH2" s="36">
        <v>65</v>
      </c>
      <c r="AI2" s="36">
        <v>66</v>
      </c>
      <c r="AJ2" s="36">
        <v>67</v>
      </c>
      <c r="AK2" s="36">
        <v>68</v>
      </c>
      <c r="AL2" s="37">
        <v>69</v>
      </c>
    </row>
    <row r="3" spans="1:38" ht="33.75">
      <c r="A3" s="299"/>
      <c r="B3" s="300"/>
      <c r="C3" s="21" t="s">
        <v>0</v>
      </c>
      <c r="D3" s="22" t="s">
        <v>1</v>
      </c>
      <c r="E3" s="22" t="s">
        <v>2</v>
      </c>
      <c r="F3" s="22" t="s">
        <v>3</v>
      </c>
      <c r="G3" s="22" t="s">
        <v>4</v>
      </c>
      <c r="H3" s="22" t="s">
        <v>5</v>
      </c>
      <c r="I3" s="22" t="s">
        <v>6</v>
      </c>
      <c r="J3" s="22" t="s">
        <v>7</v>
      </c>
      <c r="K3" s="22" t="s">
        <v>68</v>
      </c>
      <c r="L3" s="22" t="s">
        <v>69</v>
      </c>
      <c r="M3" s="22" t="s">
        <v>10</v>
      </c>
      <c r="N3" s="22" t="s">
        <v>11</v>
      </c>
      <c r="O3" s="22" t="s">
        <v>12</v>
      </c>
      <c r="P3" s="22" t="s">
        <v>13</v>
      </c>
      <c r="Q3" s="22" t="s">
        <v>16</v>
      </c>
      <c r="R3" s="22" t="s">
        <v>14</v>
      </c>
      <c r="S3" s="22" t="s">
        <v>70</v>
      </c>
      <c r="T3" s="22" t="s">
        <v>17</v>
      </c>
      <c r="U3" s="22" t="s">
        <v>18</v>
      </c>
      <c r="V3" s="22" t="s">
        <v>19</v>
      </c>
      <c r="W3" s="22" t="s">
        <v>71</v>
      </c>
      <c r="X3" s="22" t="s">
        <v>57</v>
      </c>
      <c r="Y3" s="22" t="s">
        <v>58</v>
      </c>
      <c r="Z3" s="22" t="s">
        <v>21</v>
      </c>
      <c r="AA3" s="22" t="s">
        <v>22</v>
      </c>
      <c r="AB3" s="22" t="s">
        <v>23</v>
      </c>
      <c r="AC3" s="22" t="s">
        <v>67</v>
      </c>
      <c r="AD3" s="22" t="s">
        <v>24</v>
      </c>
      <c r="AE3" s="22" t="s">
        <v>25</v>
      </c>
      <c r="AF3" s="22" t="s">
        <v>26</v>
      </c>
      <c r="AG3" s="22" t="s">
        <v>62</v>
      </c>
      <c r="AH3" s="22" t="s">
        <v>63</v>
      </c>
      <c r="AI3" s="22" t="s">
        <v>72</v>
      </c>
      <c r="AJ3" s="22" t="s">
        <v>73</v>
      </c>
      <c r="AK3" s="22" t="s">
        <v>29</v>
      </c>
      <c r="AL3" s="23" t="s">
        <v>30</v>
      </c>
    </row>
    <row r="4" spans="1:38">
      <c r="A4" s="60">
        <v>1</v>
      </c>
      <c r="B4" s="18" t="s">
        <v>0</v>
      </c>
      <c r="C4" s="129">
        <f t="array" ref="C4:AL39">TRANSPOSE(逆行列係数!C4:AL39)</f>
        <v>1.1248980047638077</v>
      </c>
      <c r="D4" s="130">
        <v>7.7853763766703348E-4</v>
      </c>
      <c r="E4" s="130">
        <v>2.0632974758309891E-4</v>
      </c>
      <c r="F4" s="130">
        <v>5.2593157868082921E-5</v>
      </c>
      <c r="G4" s="130">
        <v>2.3109223489030665E-2</v>
      </c>
      <c r="H4" s="130">
        <v>1.2772334085301161E-4</v>
      </c>
      <c r="I4" s="130">
        <v>5.0526799817150574E-3</v>
      </c>
      <c r="J4" s="130">
        <v>3.248165234733226E-2</v>
      </c>
      <c r="K4" s="130">
        <v>1.5333287658385672E-2</v>
      </c>
      <c r="L4" s="130">
        <v>1.7988078296425237E-3</v>
      </c>
      <c r="M4" s="130">
        <v>6.8619364337731983E-4</v>
      </c>
      <c r="N4" s="130">
        <v>5.5184034838256173E-5</v>
      </c>
      <c r="O4" s="130">
        <v>3.4949894538038184E-4</v>
      </c>
      <c r="P4" s="130">
        <v>1.4340813820260188E-4</v>
      </c>
      <c r="Q4" s="130">
        <v>2.7047796330771982E-6</v>
      </c>
      <c r="R4" s="130">
        <v>1.864013696211908E-5</v>
      </c>
      <c r="S4" s="130">
        <v>6.7467600652919602E-6</v>
      </c>
      <c r="T4" s="130">
        <v>6.0570203554452192E-4</v>
      </c>
      <c r="U4" s="130">
        <v>3.0402839695795819E-3</v>
      </c>
      <c r="V4" s="130">
        <v>1.0015394398520689E-2</v>
      </c>
      <c r="W4" s="130">
        <v>1.5115463857835831E-2</v>
      </c>
      <c r="X4" s="130">
        <v>2.0838674970976565E-3</v>
      </c>
      <c r="Y4" s="130">
        <v>7.4697970205811742E-4</v>
      </c>
      <c r="Z4" s="130">
        <v>4.8147867328176962E-2</v>
      </c>
      <c r="AA4" s="130">
        <v>6.8440998632186764E-3</v>
      </c>
      <c r="AB4" s="130">
        <v>3.0355523227395833E-3</v>
      </c>
      <c r="AC4" s="130">
        <v>4.5900741569311621E-2</v>
      </c>
      <c r="AD4" s="130">
        <v>4.7131893320133617E-3</v>
      </c>
      <c r="AE4" s="130">
        <v>1.2639410613327624E-3</v>
      </c>
      <c r="AF4" s="130">
        <v>1.6738774739940153E-3</v>
      </c>
      <c r="AG4" s="130">
        <v>4.1230968056243152E-4</v>
      </c>
      <c r="AH4" s="130">
        <v>3.5604609120843685E-4</v>
      </c>
      <c r="AI4" s="130">
        <v>1.7306406235286367E-2</v>
      </c>
      <c r="AJ4" s="130">
        <v>2.3526750509636406E-4</v>
      </c>
      <c r="AK4" s="130">
        <v>7.4948732418307358E-4</v>
      </c>
      <c r="AL4" s="131">
        <v>5.5716155863714074E-3</v>
      </c>
    </row>
    <row r="5" spans="1:38">
      <c r="A5" s="67">
        <v>2</v>
      </c>
      <c r="B5" s="26" t="s">
        <v>1</v>
      </c>
      <c r="C5" s="132">
        <v>3.5961188596100179E-3</v>
      </c>
      <c r="D5" s="133">
        <v>1.1334853442903468</v>
      </c>
      <c r="E5" s="133">
        <v>3.3422105397327414E-5</v>
      </c>
      <c r="F5" s="133">
        <v>5.0512244668203436E-5</v>
      </c>
      <c r="G5" s="133">
        <v>3.7137750390330692E-3</v>
      </c>
      <c r="H5" s="133">
        <v>1.3670383290081232E-4</v>
      </c>
      <c r="I5" s="133">
        <v>1.9826527557122429E-3</v>
      </c>
      <c r="J5" s="133">
        <v>9.966706747005056E-4</v>
      </c>
      <c r="K5" s="133">
        <v>1.670583579114256E-2</v>
      </c>
      <c r="L5" s="133">
        <v>5.6783934786838513E-4</v>
      </c>
      <c r="M5" s="133">
        <v>4.1236107961266296E-4</v>
      </c>
      <c r="N5" s="133">
        <v>3.1350302371019068E-5</v>
      </c>
      <c r="O5" s="133">
        <v>1.7677411408539216E-4</v>
      </c>
      <c r="P5" s="133">
        <v>1.1997941177836996E-4</v>
      </c>
      <c r="Q5" s="133">
        <v>3.2350304623528292E-6</v>
      </c>
      <c r="R5" s="133">
        <v>1.4512951754182726E-5</v>
      </c>
      <c r="S5" s="133">
        <v>1.1724375711795978E-5</v>
      </c>
      <c r="T5" s="133">
        <v>6.417758198869922E-4</v>
      </c>
      <c r="U5" s="133">
        <v>5.8585017675074078E-3</v>
      </c>
      <c r="V5" s="133">
        <v>5.7497891170271024E-3</v>
      </c>
      <c r="W5" s="133">
        <v>1.1328772976831126E-2</v>
      </c>
      <c r="X5" s="133">
        <v>9.333625647827906E-4</v>
      </c>
      <c r="Y5" s="133">
        <v>3.118157255714533E-4</v>
      </c>
      <c r="Z5" s="133">
        <v>2.3140503548073271E-2</v>
      </c>
      <c r="AA5" s="133">
        <v>6.5166342335824965E-3</v>
      </c>
      <c r="AB5" s="133">
        <v>2.1687193170802695E-3</v>
      </c>
      <c r="AC5" s="133">
        <v>4.5913295825789652E-2</v>
      </c>
      <c r="AD5" s="133">
        <v>3.1983448929239515E-3</v>
      </c>
      <c r="AE5" s="133">
        <v>1.0772484321783697E-3</v>
      </c>
      <c r="AF5" s="133">
        <v>4.7510257002798548E-3</v>
      </c>
      <c r="AG5" s="133">
        <v>1.2573695648963757E-4</v>
      </c>
      <c r="AH5" s="133">
        <v>3.1882700315849738E-4</v>
      </c>
      <c r="AI5" s="133">
        <v>1.9586315819285809E-2</v>
      </c>
      <c r="AJ5" s="133">
        <v>2.9843241161172881E-4</v>
      </c>
      <c r="AK5" s="133">
        <v>1.6386831701907796E-3</v>
      </c>
      <c r="AL5" s="134">
        <v>4.7486503435455636E-3</v>
      </c>
    </row>
    <row r="6" spans="1:38">
      <c r="A6" s="67">
        <v>3</v>
      </c>
      <c r="B6" s="26" t="s">
        <v>2</v>
      </c>
      <c r="C6" s="132">
        <v>4.1675715013925465E-3</v>
      </c>
      <c r="D6" s="133">
        <v>4.0358311076396197E-4</v>
      </c>
      <c r="E6" s="133">
        <v>1.0123495901429622</v>
      </c>
      <c r="F6" s="133">
        <v>9.6208167945338515E-5</v>
      </c>
      <c r="G6" s="133">
        <v>2.5960348695881902E-2</v>
      </c>
      <c r="H6" s="133">
        <v>5.1803362464036341E-4</v>
      </c>
      <c r="I6" s="133">
        <v>1.2280128662136749E-3</v>
      </c>
      <c r="J6" s="133">
        <v>8.2122895853892278E-3</v>
      </c>
      <c r="K6" s="133">
        <v>3.8016265348546949E-2</v>
      </c>
      <c r="L6" s="133">
        <v>3.5745905164927272E-4</v>
      </c>
      <c r="M6" s="133">
        <v>3.0486836387640243E-3</v>
      </c>
      <c r="N6" s="133">
        <v>9.6240829474408064E-5</v>
      </c>
      <c r="O6" s="133">
        <v>4.3952596112282165E-4</v>
      </c>
      <c r="P6" s="133">
        <v>1.100883753156564E-4</v>
      </c>
      <c r="Q6" s="133">
        <v>3.2075592470047718E-6</v>
      </c>
      <c r="R6" s="133">
        <v>1.0637657610593008E-4</v>
      </c>
      <c r="S6" s="133">
        <v>2.9045026202442902E-5</v>
      </c>
      <c r="T6" s="133">
        <v>2.1628606854717389E-2</v>
      </c>
      <c r="U6" s="133">
        <v>5.8227838695824787E-3</v>
      </c>
      <c r="V6" s="133">
        <v>5.1620748252729255E-3</v>
      </c>
      <c r="W6" s="133">
        <v>1.1386353177046183E-2</v>
      </c>
      <c r="X6" s="133">
        <v>1.207847314666607E-3</v>
      </c>
      <c r="Y6" s="133">
        <v>3.739053550428693E-4</v>
      </c>
      <c r="Z6" s="133">
        <v>5.2087377053654793E-2</v>
      </c>
      <c r="AA6" s="133">
        <v>9.6976244972108629E-3</v>
      </c>
      <c r="AB6" s="133">
        <v>2.6330595689263618E-3</v>
      </c>
      <c r="AC6" s="133">
        <v>3.583503140607016E-2</v>
      </c>
      <c r="AD6" s="133">
        <v>6.4857223225843145E-3</v>
      </c>
      <c r="AE6" s="133">
        <v>1.1742922950376102E-3</v>
      </c>
      <c r="AF6" s="133">
        <v>2.5939146716064581E-3</v>
      </c>
      <c r="AG6" s="133">
        <v>1.0752776680823644E-4</v>
      </c>
      <c r="AH6" s="133">
        <v>9.2669347100905498E-3</v>
      </c>
      <c r="AI6" s="133">
        <v>1.1891769763397243E-2</v>
      </c>
      <c r="AJ6" s="133">
        <v>7.5328221648052857E-4</v>
      </c>
      <c r="AK6" s="133">
        <v>1.4994567624003904E-3</v>
      </c>
      <c r="AL6" s="134">
        <v>5.1764322357629915E-3</v>
      </c>
    </row>
    <row r="7" spans="1:38">
      <c r="A7" s="67">
        <v>6</v>
      </c>
      <c r="B7" s="26" t="s">
        <v>3</v>
      </c>
      <c r="C7" s="132">
        <v>6.5768991369946812E-5</v>
      </c>
      <c r="D7" s="133">
        <v>1.2958560939680977E-4</v>
      </c>
      <c r="E7" s="133">
        <v>4.957457588770115E-7</v>
      </c>
      <c r="F7" s="133">
        <v>1.0001442021783231</v>
      </c>
      <c r="G7" s="133">
        <v>1.501166725571418E-5</v>
      </c>
      <c r="H7" s="133">
        <v>1.74101232533399E-4</v>
      </c>
      <c r="I7" s="133">
        <v>7.430819853746028E-4</v>
      </c>
      <c r="J7" s="133">
        <v>9.1843229403535624E-3</v>
      </c>
      <c r="K7" s="133">
        <v>3.4195973821022047E-2</v>
      </c>
      <c r="L7" s="133">
        <v>4.041447866840366E-4</v>
      </c>
      <c r="M7" s="133">
        <v>1.4162678842327156E-3</v>
      </c>
      <c r="N7" s="133">
        <v>1.244966567837103E-4</v>
      </c>
      <c r="O7" s="133">
        <v>1.7974160752296257E-3</v>
      </c>
      <c r="P7" s="133">
        <v>5.1419880823354921E-4</v>
      </c>
      <c r="Q7" s="133">
        <v>6.6042717497768126E-6</v>
      </c>
      <c r="R7" s="133">
        <v>6.48869038868999E-5</v>
      </c>
      <c r="S7" s="133">
        <v>1.1171098783073186E-5</v>
      </c>
      <c r="T7" s="133">
        <v>1.9434359892768467E-3</v>
      </c>
      <c r="U7" s="133">
        <v>3.0312155569355375E-3</v>
      </c>
      <c r="V7" s="133">
        <v>1.1109988741428781E-2</v>
      </c>
      <c r="W7" s="133">
        <v>3.9845638490187983E-2</v>
      </c>
      <c r="X7" s="133">
        <v>3.7686164817071917E-3</v>
      </c>
      <c r="Y7" s="133">
        <v>1.5496828965469067E-3</v>
      </c>
      <c r="Z7" s="133">
        <v>2.3950925153624868E-2</v>
      </c>
      <c r="AA7" s="133">
        <v>3.0935682379843236E-2</v>
      </c>
      <c r="AB7" s="133">
        <v>6.8849492564530502E-3</v>
      </c>
      <c r="AC7" s="133">
        <v>0.22206593987263887</v>
      </c>
      <c r="AD7" s="133">
        <v>1.0682614987579123E-2</v>
      </c>
      <c r="AE7" s="133">
        <v>1.0243909991608428E-3</v>
      </c>
      <c r="AF7" s="133">
        <v>3.833372612127912E-3</v>
      </c>
      <c r="AG7" s="133">
        <v>5.3773783571751E-4</v>
      </c>
      <c r="AH7" s="133">
        <v>3.6152607635673508E-3</v>
      </c>
      <c r="AI7" s="133">
        <v>3.1075200622582913E-2</v>
      </c>
      <c r="AJ7" s="133">
        <v>2.371220980957972E-4</v>
      </c>
      <c r="AK7" s="133">
        <v>2.5407361924165589E-3</v>
      </c>
      <c r="AL7" s="134">
        <v>4.5156479459927071E-3</v>
      </c>
    </row>
    <row r="8" spans="1:38">
      <c r="A8" s="68">
        <v>11</v>
      </c>
      <c r="B8" s="27" t="s">
        <v>4</v>
      </c>
      <c r="C8" s="135">
        <v>0.16031627906718279</v>
      </c>
      <c r="D8" s="136">
        <v>6.0953753768619933E-4</v>
      </c>
      <c r="E8" s="136">
        <v>9.1173171751067431E-3</v>
      </c>
      <c r="F8" s="136">
        <v>2.9680745967555498E-5</v>
      </c>
      <c r="G8" s="136">
        <v>1.0224213218637161</v>
      </c>
      <c r="H8" s="136">
        <v>5.0837899084333203E-5</v>
      </c>
      <c r="I8" s="136">
        <v>3.0629059188271831E-3</v>
      </c>
      <c r="J8" s="136">
        <v>7.2830403098133462E-3</v>
      </c>
      <c r="K8" s="136">
        <v>6.220367482093269E-3</v>
      </c>
      <c r="L8" s="136">
        <v>2.0396773187196845E-3</v>
      </c>
      <c r="M8" s="136">
        <v>9.7357328552513959E-4</v>
      </c>
      <c r="N8" s="136">
        <v>2.1988236734070177E-4</v>
      </c>
      <c r="O8" s="136">
        <v>1.9730276643229521E-3</v>
      </c>
      <c r="P8" s="136">
        <v>1.0356260838048345E-4</v>
      </c>
      <c r="Q8" s="136">
        <v>2.7920193060785907E-6</v>
      </c>
      <c r="R8" s="136">
        <v>1.3972779020389505E-5</v>
      </c>
      <c r="S8" s="136">
        <v>8.5274260652142662E-6</v>
      </c>
      <c r="T8" s="136">
        <v>6.9872242434919254E-4</v>
      </c>
      <c r="U8" s="136">
        <v>5.557790977778896E-3</v>
      </c>
      <c r="V8" s="136">
        <v>3.9052120430032302E-3</v>
      </c>
      <c r="W8" s="136">
        <v>1.2034014076110426E-2</v>
      </c>
      <c r="X8" s="136">
        <v>3.01072771182649E-3</v>
      </c>
      <c r="Y8" s="136">
        <v>7.0625572878151076E-4</v>
      </c>
      <c r="Z8" s="136">
        <v>4.8596068321893678E-2</v>
      </c>
      <c r="AA8" s="136">
        <v>6.7992318724742033E-3</v>
      </c>
      <c r="AB8" s="136">
        <v>2.5506346643324805E-3</v>
      </c>
      <c r="AC8" s="136">
        <v>2.8510467373147053E-2</v>
      </c>
      <c r="AD8" s="136">
        <v>5.1566799601865006E-3</v>
      </c>
      <c r="AE8" s="136">
        <v>5.4407731449937578E-4</v>
      </c>
      <c r="AF8" s="136">
        <v>3.1864462901209363E-3</v>
      </c>
      <c r="AG8" s="136">
        <v>1.2039377082753858E-4</v>
      </c>
      <c r="AH8" s="136">
        <v>1.2316435380483784E-3</v>
      </c>
      <c r="AI8" s="136">
        <v>1.8373501377358478E-2</v>
      </c>
      <c r="AJ8" s="136">
        <v>2.9641321218598464E-3</v>
      </c>
      <c r="AK8" s="136">
        <v>7.9367852268352941E-4</v>
      </c>
      <c r="AL8" s="137">
        <v>2.3983631344798402E-3</v>
      </c>
    </row>
    <row r="9" spans="1:38">
      <c r="A9" s="67">
        <v>15</v>
      </c>
      <c r="B9" s="26" t="s">
        <v>5</v>
      </c>
      <c r="C9" s="132">
        <v>1.1455101041440669E-2</v>
      </c>
      <c r="D9" s="133">
        <v>1.936970971680845E-4</v>
      </c>
      <c r="E9" s="133">
        <v>2.7190095203363999E-6</v>
      </c>
      <c r="F9" s="133">
        <v>4.5525420469673018E-5</v>
      </c>
      <c r="G9" s="133">
        <v>2.8152545197164086E-4</v>
      </c>
      <c r="H9" s="133">
        <v>1.0055496277342768</v>
      </c>
      <c r="I9" s="133">
        <v>1.4988154191245384E-3</v>
      </c>
      <c r="J9" s="133">
        <v>3.9230610045889021E-2</v>
      </c>
      <c r="K9" s="133">
        <v>1.0722827267984309E-2</v>
      </c>
      <c r="L9" s="133">
        <v>5.3482718214065313E-4</v>
      </c>
      <c r="M9" s="133">
        <v>5.9648664997250466E-4</v>
      </c>
      <c r="N9" s="133">
        <v>3.3525944405278361E-5</v>
      </c>
      <c r="O9" s="133">
        <v>2.7016849248921244E-4</v>
      </c>
      <c r="P9" s="133">
        <v>7.7093807489749764E-5</v>
      </c>
      <c r="Q9" s="133">
        <v>2.2833667736698426E-6</v>
      </c>
      <c r="R9" s="133">
        <v>1.0793525106186376E-5</v>
      </c>
      <c r="S9" s="133">
        <v>5.3854049592037089E-6</v>
      </c>
      <c r="T9" s="133">
        <v>3.528515345155437E-4</v>
      </c>
      <c r="U9" s="133">
        <v>5.1974598592209893E-3</v>
      </c>
      <c r="V9" s="133">
        <v>4.738851248121752E-3</v>
      </c>
      <c r="W9" s="133">
        <v>1.7776987160599413E-2</v>
      </c>
      <c r="X9" s="133">
        <v>1.676504578745166E-3</v>
      </c>
      <c r="Y9" s="133">
        <v>4.2342906584313722E-4</v>
      </c>
      <c r="Z9" s="133">
        <v>6.0548980064184299E-2</v>
      </c>
      <c r="AA9" s="133">
        <v>9.8340185453173242E-3</v>
      </c>
      <c r="AB9" s="133">
        <v>2.6806354850436582E-3</v>
      </c>
      <c r="AC9" s="133">
        <v>1.7699990678059586E-2</v>
      </c>
      <c r="AD9" s="133">
        <v>5.7657838400891736E-3</v>
      </c>
      <c r="AE9" s="133">
        <v>3.8784028113369627E-4</v>
      </c>
      <c r="AF9" s="133">
        <v>8.2454144976384924E-3</v>
      </c>
      <c r="AG9" s="133">
        <v>5.6797251161177365E-5</v>
      </c>
      <c r="AH9" s="133">
        <v>1.2969587439518966E-3</v>
      </c>
      <c r="AI9" s="133">
        <v>1.3484293708059869E-2</v>
      </c>
      <c r="AJ9" s="133">
        <v>9.0016185857282418E-5</v>
      </c>
      <c r="AK9" s="133">
        <v>1.1438881978160446E-3</v>
      </c>
      <c r="AL9" s="134">
        <v>1.7096500948458888E-3</v>
      </c>
    </row>
    <row r="10" spans="1:38">
      <c r="A10" s="67">
        <v>16</v>
      </c>
      <c r="B10" s="26" t="s">
        <v>6</v>
      </c>
      <c r="C10" s="132">
        <v>5.03589333801027E-4</v>
      </c>
      <c r="D10" s="133">
        <v>0.13122171228622445</v>
      </c>
      <c r="E10" s="133">
        <v>5.2615377713988706E-6</v>
      </c>
      <c r="F10" s="133">
        <v>7.7024354351618713E-5</v>
      </c>
      <c r="G10" s="133">
        <v>5.6686245534313463E-4</v>
      </c>
      <c r="H10" s="133">
        <v>1.3859167690150479E-4</v>
      </c>
      <c r="I10" s="133">
        <v>1.0269523651346908</v>
      </c>
      <c r="J10" s="133">
        <v>8.6803218560396102E-3</v>
      </c>
      <c r="K10" s="133">
        <v>9.5953686086718681E-3</v>
      </c>
      <c r="L10" s="133">
        <v>1.9690004032899304E-3</v>
      </c>
      <c r="M10" s="133">
        <v>5.1236076132459207E-3</v>
      </c>
      <c r="N10" s="133">
        <v>2.583024247132822E-4</v>
      </c>
      <c r="O10" s="133">
        <v>9.7888895861903704E-4</v>
      </c>
      <c r="P10" s="133">
        <v>3.3354041301890739E-4</v>
      </c>
      <c r="Q10" s="133">
        <v>2.9659203693276979E-6</v>
      </c>
      <c r="R10" s="133">
        <v>2.1081084399584679E-5</v>
      </c>
      <c r="S10" s="133">
        <v>7.7348236877511176E-6</v>
      </c>
      <c r="T10" s="133">
        <v>5.1797377598804424E-4</v>
      </c>
      <c r="U10" s="133">
        <v>4.7856983198194527E-3</v>
      </c>
      <c r="V10" s="133">
        <v>9.5015491726536672E-3</v>
      </c>
      <c r="W10" s="133">
        <v>3.6919551679910206E-2</v>
      </c>
      <c r="X10" s="133">
        <v>3.9429170900596774E-3</v>
      </c>
      <c r="Y10" s="133">
        <v>1.7701140079842885E-3</v>
      </c>
      <c r="Z10" s="133">
        <v>6.5528383638258234E-2</v>
      </c>
      <c r="AA10" s="133">
        <v>8.7927551263497009E-3</v>
      </c>
      <c r="AB10" s="133">
        <v>3.0433918476084165E-3</v>
      </c>
      <c r="AC10" s="133">
        <v>3.4839191572068245E-2</v>
      </c>
      <c r="AD10" s="133">
        <v>5.6987661456511709E-3</v>
      </c>
      <c r="AE10" s="133">
        <v>5.9882690668159341E-4</v>
      </c>
      <c r="AF10" s="133">
        <v>3.5038731553495104E-3</v>
      </c>
      <c r="AG10" s="133">
        <v>9.6702573103481416E-5</v>
      </c>
      <c r="AH10" s="133">
        <v>7.8754513443427573E-4</v>
      </c>
      <c r="AI10" s="133">
        <v>1.6697881955103817E-2</v>
      </c>
      <c r="AJ10" s="133">
        <v>1.4855631956200437E-4</v>
      </c>
      <c r="AK10" s="133">
        <v>8.4906404451246355E-4</v>
      </c>
      <c r="AL10" s="134">
        <v>2.639706414227607E-3</v>
      </c>
    </row>
    <row r="11" spans="1:38">
      <c r="A11" s="67">
        <v>20</v>
      </c>
      <c r="B11" s="26" t="s">
        <v>7</v>
      </c>
      <c r="C11" s="132">
        <v>3.306384087306374E-4</v>
      </c>
      <c r="D11" s="133">
        <v>1.1301692934470432E-4</v>
      </c>
      <c r="E11" s="133">
        <v>4.0356719835495769E-6</v>
      </c>
      <c r="F11" s="133">
        <v>3.7030339716310757E-4</v>
      </c>
      <c r="G11" s="133">
        <v>2.6504827470393027E-4</v>
      </c>
      <c r="H11" s="133">
        <v>1.9408572178758964E-5</v>
      </c>
      <c r="I11" s="133">
        <v>7.6387704964309491E-4</v>
      </c>
      <c r="J11" s="133">
        <v>1.1730661981896846</v>
      </c>
      <c r="K11" s="133">
        <v>0.15238533998663439</v>
      </c>
      <c r="L11" s="133">
        <v>1.1190090589377362E-3</v>
      </c>
      <c r="M11" s="133">
        <v>5.3650479660962195E-4</v>
      </c>
      <c r="N11" s="133">
        <v>3.538213446157219E-4</v>
      </c>
      <c r="O11" s="133">
        <v>4.4995614448880802E-4</v>
      </c>
      <c r="P11" s="133">
        <v>7.6728628147844572E-5</v>
      </c>
      <c r="Q11" s="133">
        <v>2.2344853765447589E-6</v>
      </c>
      <c r="R11" s="133">
        <v>1.3558666693215667E-5</v>
      </c>
      <c r="S11" s="133">
        <v>5.7224370684328116E-6</v>
      </c>
      <c r="T11" s="133">
        <v>3.7379661383985126E-4</v>
      </c>
      <c r="U11" s="133">
        <v>2.009361185683661E-3</v>
      </c>
      <c r="V11" s="133">
        <v>9.5338019201124148E-3</v>
      </c>
      <c r="W11" s="133">
        <v>2.7835194385623679E-2</v>
      </c>
      <c r="X11" s="133">
        <v>3.2117054880492209E-3</v>
      </c>
      <c r="Y11" s="133">
        <v>1.9138433613996898E-3</v>
      </c>
      <c r="Z11" s="133">
        <v>2.2503863843868002E-2</v>
      </c>
      <c r="AA11" s="133">
        <v>6.2850979176480087E-3</v>
      </c>
      <c r="AB11" s="133">
        <v>1.9506083664653021E-3</v>
      </c>
      <c r="AC11" s="133">
        <v>1.9642239154384164E-2</v>
      </c>
      <c r="AD11" s="133">
        <v>5.0290267199905089E-3</v>
      </c>
      <c r="AE11" s="133">
        <v>2.981755134676707E-4</v>
      </c>
      <c r="AF11" s="133">
        <v>2.6784963753852815E-2</v>
      </c>
      <c r="AG11" s="133">
        <v>5.9553626855329475E-5</v>
      </c>
      <c r="AH11" s="133">
        <v>1.1585744405653061E-3</v>
      </c>
      <c r="AI11" s="133">
        <v>1.3970082920821948E-2</v>
      </c>
      <c r="AJ11" s="133">
        <v>1.1475570785261038E-4</v>
      </c>
      <c r="AK11" s="133">
        <v>4.9445386151828082E-4</v>
      </c>
      <c r="AL11" s="134">
        <v>1.3143962081261871E-3</v>
      </c>
    </row>
    <row r="12" spans="1:38">
      <c r="A12" s="67">
        <v>21</v>
      </c>
      <c r="B12" s="26" t="s">
        <v>8</v>
      </c>
      <c r="C12" s="132">
        <v>1.8352014812922942E-5</v>
      </c>
      <c r="D12" s="133">
        <v>7.6532045076061565E-6</v>
      </c>
      <c r="E12" s="133">
        <v>7.5151616394439666E-8</v>
      </c>
      <c r="F12" s="133">
        <v>2.1944198191813165E-3</v>
      </c>
      <c r="G12" s="133">
        <v>2.4540506636114784E-6</v>
      </c>
      <c r="H12" s="133">
        <v>5.3037405637226966E-6</v>
      </c>
      <c r="I12" s="133">
        <v>5.8497345875768238E-5</v>
      </c>
      <c r="J12" s="133">
        <v>4.6233146263551618E-4</v>
      </c>
      <c r="K12" s="133">
        <v>1.0298893010652481</v>
      </c>
      <c r="L12" s="133">
        <v>9.2380553417253044E-5</v>
      </c>
      <c r="M12" s="133">
        <v>1.1040150075257125E-4</v>
      </c>
      <c r="N12" s="133">
        <v>8.5365541434661408E-6</v>
      </c>
      <c r="O12" s="133">
        <v>1.0489582987280599E-4</v>
      </c>
      <c r="P12" s="133">
        <v>2.1126036726507937E-5</v>
      </c>
      <c r="Q12" s="133">
        <v>5.3186539180445744E-7</v>
      </c>
      <c r="R12" s="133">
        <v>3.1592669476844573E-6</v>
      </c>
      <c r="S12" s="133">
        <v>1.6573434535798379E-6</v>
      </c>
      <c r="T12" s="133">
        <v>1.7282598443213207E-4</v>
      </c>
      <c r="U12" s="133">
        <v>1.3636645833662753E-3</v>
      </c>
      <c r="V12" s="133">
        <v>1.4594840263764265E-3</v>
      </c>
      <c r="W12" s="133">
        <v>6.6718224321672768E-3</v>
      </c>
      <c r="X12" s="133">
        <v>9.9483419836142776E-4</v>
      </c>
      <c r="Y12" s="133">
        <v>1.6333084239699558E-4</v>
      </c>
      <c r="Z12" s="133">
        <v>6.6727516156373243E-3</v>
      </c>
      <c r="AA12" s="133">
        <v>2.6934274886446811E-3</v>
      </c>
      <c r="AB12" s="133">
        <v>6.4161872260548635E-4</v>
      </c>
      <c r="AC12" s="133">
        <v>1.7533509006364679E-2</v>
      </c>
      <c r="AD12" s="133">
        <v>9.8839547365036241E-4</v>
      </c>
      <c r="AE12" s="133">
        <v>8.3588497801282359E-5</v>
      </c>
      <c r="AF12" s="133">
        <v>1.5715445072667304E-3</v>
      </c>
      <c r="AG12" s="133">
        <v>4.2981528448859183E-5</v>
      </c>
      <c r="AH12" s="133">
        <v>2.3173764008514264E-4</v>
      </c>
      <c r="AI12" s="133">
        <v>3.5392301264008138E-3</v>
      </c>
      <c r="AJ12" s="133">
        <v>2.8125143389426285E-5</v>
      </c>
      <c r="AK12" s="133">
        <v>1.0565134309809785E-4</v>
      </c>
      <c r="AL12" s="134">
        <v>3.6846890368441343E-4</v>
      </c>
    </row>
    <row r="13" spans="1:38">
      <c r="A13" s="68">
        <v>25</v>
      </c>
      <c r="B13" s="27" t="s">
        <v>9</v>
      </c>
      <c r="C13" s="135">
        <v>1.3615533136331762E-4</v>
      </c>
      <c r="D13" s="136">
        <v>5.6255709796094468E-4</v>
      </c>
      <c r="E13" s="136">
        <v>1.4326311354294495E-6</v>
      </c>
      <c r="F13" s="136">
        <v>4.6114434096326812E-4</v>
      </c>
      <c r="G13" s="136">
        <v>1.3815772801486408E-4</v>
      </c>
      <c r="H13" s="136">
        <v>8.3567297095062332E-5</v>
      </c>
      <c r="I13" s="136">
        <v>4.3964019030174155E-3</v>
      </c>
      <c r="J13" s="136">
        <v>6.4734195329890784E-3</v>
      </c>
      <c r="K13" s="136">
        <v>2.2046687017498415E-2</v>
      </c>
      <c r="L13" s="136">
        <v>1.0277728303884759</v>
      </c>
      <c r="M13" s="136">
        <v>1.0390893935996418E-2</v>
      </c>
      <c r="N13" s="136">
        <v>2.0262955051296074E-3</v>
      </c>
      <c r="O13" s="136">
        <v>1.309650447070613E-3</v>
      </c>
      <c r="P13" s="136">
        <v>7.719474386221109E-4</v>
      </c>
      <c r="Q13" s="136">
        <v>4.8444756198088188E-6</v>
      </c>
      <c r="R13" s="136">
        <v>2.8747170247897402E-5</v>
      </c>
      <c r="S13" s="136">
        <v>9.0876518905069103E-6</v>
      </c>
      <c r="T13" s="136">
        <v>7.2254517461680561E-4</v>
      </c>
      <c r="U13" s="136">
        <v>4.7313715422026802E-3</v>
      </c>
      <c r="V13" s="136">
        <v>1.6876720398489295E-2</v>
      </c>
      <c r="W13" s="136">
        <v>6.5721325323050431E-2</v>
      </c>
      <c r="X13" s="136">
        <v>2.1133472953359976E-3</v>
      </c>
      <c r="Y13" s="136">
        <v>2.8039999763964456E-3</v>
      </c>
      <c r="Z13" s="136">
        <v>3.1754063322101865E-2</v>
      </c>
      <c r="AA13" s="136">
        <v>1.0134200350563574E-2</v>
      </c>
      <c r="AB13" s="136">
        <v>3.3099145918577605E-3</v>
      </c>
      <c r="AC13" s="136">
        <v>4.3597235105249627E-2</v>
      </c>
      <c r="AD13" s="136">
        <v>7.3509016303886232E-3</v>
      </c>
      <c r="AE13" s="136">
        <v>7.2263692489753706E-4</v>
      </c>
      <c r="AF13" s="136">
        <v>1.4869825819225913E-2</v>
      </c>
      <c r="AG13" s="136">
        <v>1.1900667396371809E-4</v>
      </c>
      <c r="AH13" s="136">
        <v>1.4473505020220095E-3</v>
      </c>
      <c r="AI13" s="136">
        <v>2.506779532957884E-2</v>
      </c>
      <c r="AJ13" s="136">
        <v>1.3236944471929047E-4</v>
      </c>
      <c r="AK13" s="136">
        <v>1.2236800481698667E-3</v>
      </c>
      <c r="AL13" s="137">
        <v>3.1854769792834625E-3</v>
      </c>
    </row>
    <row r="14" spans="1:38">
      <c r="A14" s="67">
        <v>26</v>
      </c>
      <c r="B14" s="26" t="s">
        <v>10</v>
      </c>
      <c r="C14" s="132">
        <v>6.4038002141775255E-5</v>
      </c>
      <c r="D14" s="133">
        <v>2.8133911554936409E-5</v>
      </c>
      <c r="E14" s="133">
        <v>1.9682332071734491E-7</v>
      </c>
      <c r="F14" s="133">
        <v>7.1402748000160378E-4</v>
      </c>
      <c r="G14" s="133">
        <v>5.9293068969554139E-6</v>
      </c>
      <c r="H14" s="133">
        <v>1.7465898216917931E-5</v>
      </c>
      <c r="I14" s="133">
        <v>2.1603308162698623E-4</v>
      </c>
      <c r="J14" s="133">
        <v>1.8201341580827953E-3</v>
      </c>
      <c r="K14" s="133">
        <v>5.1987741670804589E-2</v>
      </c>
      <c r="L14" s="133">
        <v>2.5388241982808855E-3</v>
      </c>
      <c r="M14" s="133">
        <v>1.7119024155064175</v>
      </c>
      <c r="N14" s="133">
        <v>4.5216221795028465E-4</v>
      </c>
      <c r="O14" s="133">
        <v>1.5065474372824133E-4</v>
      </c>
      <c r="P14" s="133">
        <v>5.4822431666986828E-5</v>
      </c>
      <c r="Q14" s="133">
        <v>1.264906445485663E-6</v>
      </c>
      <c r="R14" s="133">
        <v>1.0577782642060928E-5</v>
      </c>
      <c r="S14" s="133">
        <v>3.806704554414414E-6</v>
      </c>
      <c r="T14" s="133">
        <v>2.6145515588199683E-4</v>
      </c>
      <c r="U14" s="133">
        <v>4.2477415840095544E-3</v>
      </c>
      <c r="V14" s="133">
        <v>1.1400338854230897E-2</v>
      </c>
      <c r="W14" s="133">
        <v>2.3103439861670138E-2</v>
      </c>
      <c r="X14" s="133">
        <v>1.6697616316186381E-3</v>
      </c>
      <c r="Y14" s="133">
        <v>5.5303653350067194E-4</v>
      </c>
      <c r="Z14" s="133">
        <v>1.343919037424389E-2</v>
      </c>
      <c r="AA14" s="133">
        <v>4.699746944994497E-3</v>
      </c>
      <c r="AB14" s="133">
        <v>1.5681689039711213E-3</v>
      </c>
      <c r="AC14" s="133">
        <v>1.9194352516287802E-2</v>
      </c>
      <c r="AD14" s="133">
        <v>2.6684330741085513E-3</v>
      </c>
      <c r="AE14" s="133">
        <v>2.9967411159724874E-4</v>
      </c>
      <c r="AF14" s="133">
        <v>5.4677070912317414E-3</v>
      </c>
      <c r="AG14" s="133">
        <v>5.4192856294788276E-5</v>
      </c>
      <c r="AH14" s="133">
        <v>1.4738412549109377E-3</v>
      </c>
      <c r="AI14" s="133">
        <v>7.8609586562510842E-3</v>
      </c>
      <c r="AJ14" s="133">
        <v>9.1223211082175668E-5</v>
      </c>
      <c r="AK14" s="133">
        <v>2.8843273919451233E-4</v>
      </c>
      <c r="AL14" s="134">
        <v>1.3210022224031978E-3</v>
      </c>
    </row>
    <row r="15" spans="1:38">
      <c r="A15" s="67">
        <v>27</v>
      </c>
      <c r="B15" s="26" t="s">
        <v>11</v>
      </c>
      <c r="C15" s="132">
        <v>6.3259367600432216E-5</v>
      </c>
      <c r="D15" s="133">
        <v>3.4005620391351515E-5</v>
      </c>
      <c r="E15" s="133">
        <v>1.6301301180489006E-7</v>
      </c>
      <c r="F15" s="133">
        <v>1.9383774850320393E-3</v>
      </c>
      <c r="G15" s="133">
        <v>5.6107820419045068E-6</v>
      </c>
      <c r="H15" s="133">
        <v>1.7110504973696275E-5</v>
      </c>
      <c r="I15" s="133">
        <v>2.6274832691218708E-4</v>
      </c>
      <c r="J15" s="133">
        <v>1.8905027134039497E-3</v>
      </c>
      <c r="K15" s="133">
        <v>7.203709668414369E-3</v>
      </c>
      <c r="L15" s="133">
        <v>7.7051048049982024E-4</v>
      </c>
      <c r="M15" s="133">
        <v>7.5700727685474147E-4</v>
      </c>
      <c r="N15" s="133">
        <v>1.0105766723132239</v>
      </c>
      <c r="O15" s="133">
        <v>1.5421512972193575E-4</v>
      </c>
      <c r="P15" s="133">
        <v>4.9226265699199227E-5</v>
      </c>
      <c r="Q15" s="133">
        <v>1.9712197655344027E-6</v>
      </c>
      <c r="R15" s="133">
        <v>1.0610207120958492E-5</v>
      </c>
      <c r="S15" s="133">
        <v>3.9552167647624644E-6</v>
      </c>
      <c r="T15" s="133">
        <v>3.9050528486870575E-4</v>
      </c>
      <c r="U15" s="133">
        <v>2.3005022545649709E-3</v>
      </c>
      <c r="V15" s="133">
        <v>8.5260274831124357E-3</v>
      </c>
      <c r="W15" s="133">
        <v>2.9861174944864118E-2</v>
      </c>
      <c r="X15" s="133">
        <v>1.2032541215589304E-3</v>
      </c>
      <c r="Y15" s="133">
        <v>4.6430023606249264E-4</v>
      </c>
      <c r="Z15" s="133">
        <v>1.3380590109292795E-2</v>
      </c>
      <c r="AA15" s="133">
        <v>5.3176779880452166E-3</v>
      </c>
      <c r="AB15" s="133">
        <v>1.356215791792465E-3</v>
      </c>
      <c r="AC15" s="133">
        <v>3.9155625360349833E-2</v>
      </c>
      <c r="AD15" s="133">
        <v>2.8904692731356258E-3</v>
      </c>
      <c r="AE15" s="133">
        <v>3.6502211274892793E-4</v>
      </c>
      <c r="AF15" s="133">
        <v>5.2369893292254863E-3</v>
      </c>
      <c r="AG15" s="133">
        <v>9.8671699336859043E-5</v>
      </c>
      <c r="AH15" s="133">
        <v>5.3473170620901042E-4</v>
      </c>
      <c r="AI15" s="133">
        <v>8.0989056576064658E-3</v>
      </c>
      <c r="AJ15" s="133">
        <v>7.2021081366932215E-5</v>
      </c>
      <c r="AK15" s="133">
        <v>3.2118974872848713E-4</v>
      </c>
      <c r="AL15" s="134">
        <v>1.6090646589308896E-3</v>
      </c>
    </row>
    <row r="16" spans="1:38">
      <c r="A16" s="67">
        <v>28</v>
      </c>
      <c r="B16" s="26" t="s">
        <v>12</v>
      </c>
      <c r="C16" s="132">
        <v>5.4072674976797687E-5</v>
      </c>
      <c r="D16" s="133">
        <v>9.4542701209935064E-5</v>
      </c>
      <c r="E16" s="133">
        <v>2.053408579426533E-7</v>
      </c>
      <c r="F16" s="133">
        <v>1.9432376478766789E-4</v>
      </c>
      <c r="G16" s="133">
        <v>8.5067089364376641E-6</v>
      </c>
      <c r="H16" s="133">
        <v>5.1326289540567869E-5</v>
      </c>
      <c r="I16" s="133">
        <v>7.3601605020865986E-4</v>
      </c>
      <c r="J16" s="133">
        <v>4.6281722244099913E-3</v>
      </c>
      <c r="K16" s="133">
        <v>1.5263363901148385E-2</v>
      </c>
      <c r="L16" s="133">
        <v>2.3896409970999262E-3</v>
      </c>
      <c r="M16" s="133">
        <v>0.3455169162567685</v>
      </c>
      <c r="N16" s="133">
        <v>9.2034355073266922E-3</v>
      </c>
      <c r="O16" s="133">
        <v>1.0057344806814204</v>
      </c>
      <c r="P16" s="133">
        <v>4.2209293207650945E-4</v>
      </c>
      <c r="Q16" s="133">
        <v>1.701361792520496E-5</v>
      </c>
      <c r="R16" s="133">
        <v>4.4992700399360328E-5</v>
      </c>
      <c r="S16" s="133">
        <v>1.1838059871552461E-5</v>
      </c>
      <c r="T16" s="133">
        <v>4.6733428286220384E-4</v>
      </c>
      <c r="U16" s="133">
        <v>2.3861461186539296E-3</v>
      </c>
      <c r="V16" s="133">
        <v>1.1252201006195296E-2</v>
      </c>
      <c r="W16" s="133">
        <v>2.2288842922440169E-2</v>
      </c>
      <c r="X16" s="133">
        <v>1.4422337693723679E-3</v>
      </c>
      <c r="Y16" s="133">
        <v>5.14621293258003E-4</v>
      </c>
      <c r="Z16" s="133">
        <v>5.1717274325173111E-2</v>
      </c>
      <c r="AA16" s="133">
        <v>9.9395577385860447E-3</v>
      </c>
      <c r="AB16" s="133">
        <v>3.9153771754208665E-3</v>
      </c>
      <c r="AC16" s="133">
        <v>2.8510126586628905E-2</v>
      </c>
      <c r="AD16" s="133">
        <v>6.3887012551897202E-3</v>
      </c>
      <c r="AE16" s="133">
        <v>5.4185284064466684E-4</v>
      </c>
      <c r="AF16" s="133">
        <v>7.4593487065702097E-3</v>
      </c>
      <c r="AG16" s="133">
        <v>8.1503674212993278E-5</v>
      </c>
      <c r="AH16" s="133">
        <v>1.3311788603486766E-3</v>
      </c>
      <c r="AI16" s="133">
        <v>1.6085683388683256E-2</v>
      </c>
      <c r="AJ16" s="133">
        <v>1.0285262119864982E-4</v>
      </c>
      <c r="AK16" s="133">
        <v>6.197000440378382E-4</v>
      </c>
      <c r="AL16" s="134">
        <v>2.3885573661734422E-3</v>
      </c>
    </row>
    <row r="17" spans="1:38">
      <c r="A17" s="67">
        <v>29</v>
      </c>
      <c r="B17" s="26" t="s">
        <v>13</v>
      </c>
      <c r="C17" s="132">
        <v>1.6468616370848217E-4</v>
      </c>
      <c r="D17" s="133">
        <v>1.9916539399276548E-4</v>
      </c>
      <c r="E17" s="133">
        <v>5.165924033956506E-7</v>
      </c>
      <c r="F17" s="133">
        <v>6.2113649260186731E-5</v>
      </c>
      <c r="G17" s="133">
        <v>1.7681764085610283E-5</v>
      </c>
      <c r="H17" s="133">
        <v>6.0149697772588553E-5</v>
      </c>
      <c r="I17" s="133">
        <v>1.5528428434965985E-3</v>
      </c>
      <c r="J17" s="133">
        <v>8.7394089575127867E-3</v>
      </c>
      <c r="K17" s="133">
        <v>5.8057885683347413E-3</v>
      </c>
      <c r="L17" s="133">
        <v>2.5778209976356822E-3</v>
      </c>
      <c r="M17" s="133">
        <v>4.7222764546075206E-2</v>
      </c>
      <c r="N17" s="133">
        <v>8.3760306937319968E-3</v>
      </c>
      <c r="O17" s="133">
        <v>2.2775108240537137E-3</v>
      </c>
      <c r="P17" s="133">
        <v>1.0203719250953713</v>
      </c>
      <c r="Q17" s="133">
        <v>1.4904741465503418E-3</v>
      </c>
      <c r="R17" s="133">
        <v>1.0079087760998162E-3</v>
      </c>
      <c r="S17" s="133">
        <v>3.9294019377145783E-5</v>
      </c>
      <c r="T17" s="133">
        <v>4.5611210208041286E-4</v>
      </c>
      <c r="U17" s="133">
        <v>1.2395409966700712E-2</v>
      </c>
      <c r="V17" s="133">
        <v>5.2682244993969432E-3</v>
      </c>
      <c r="W17" s="133">
        <v>1.3812591429870699E-2</v>
      </c>
      <c r="X17" s="133">
        <v>1.4388522457231402E-3</v>
      </c>
      <c r="Y17" s="133">
        <v>5.2336165737691383E-4</v>
      </c>
      <c r="Z17" s="133">
        <v>4.8622438726159317E-2</v>
      </c>
      <c r="AA17" s="133">
        <v>7.7520206252398548E-3</v>
      </c>
      <c r="AB17" s="133">
        <v>2.8444988261301734E-3</v>
      </c>
      <c r="AC17" s="133">
        <v>2.1855908195982973E-2</v>
      </c>
      <c r="AD17" s="133">
        <v>6.4941492375676438E-3</v>
      </c>
      <c r="AE17" s="133">
        <v>6.1635407021612442E-4</v>
      </c>
      <c r="AF17" s="133">
        <v>3.1377360849797802E-2</v>
      </c>
      <c r="AG17" s="133">
        <v>6.7351699843886279E-5</v>
      </c>
      <c r="AH17" s="133">
        <v>1.3945423162384381E-3</v>
      </c>
      <c r="AI17" s="133">
        <v>1.7600180249318378E-2</v>
      </c>
      <c r="AJ17" s="133">
        <v>1.9690332701969687E-4</v>
      </c>
      <c r="AK17" s="133">
        <v>1.8288198564389707E-3</v>
      </c>
      <c r="AL17" s="134">
        <v>2.7169684168014464E-3</v>
      </c>
    </row>
    <row r="18" spans="1:38">
      <c r="A18" s="68">
        <v>32</v>
      </c>
      <c r="B18" s="27" t="s">
        <v>16</v>
      </c>
      <c r="C18" s="135">
        <v>1.517628895632159E-4</v>
      </c>
      <c r="D18" s="136">
        <v>1.3561791464781846E-4</v>
      </c>
      <c r="E18" s="136">
        <v>5.5689000720833874E-7</v>
      </c>
      <c r="F18" s="136">
        <v>8.1101893226345843E-5</v>
      </c>
      <c r="G18" s="136">
        <v>2.237475613114763E-5</v>
      </c>
      <c r="H18" s="136">
        <v>2.3703420626152244E-4</v>
      </c>
      <c r="I18" s="136">
        <v>1.0555753790590405E-3</v>
      </c>
      <c r="J18" s="136">
        <v>9.0353778390406068E-3</v>
      </c>
      <c r="K18" s="136">
        <v>6.5769153465386277E-3</v>
      </c>
      <c r="L18" s="136">
        <v>1.2023103362754044E-2</v>
      </c>
      <c r="M18" s="136">
        <v>1.714831316246849E-3</v>
      </c>
      <c r="N18" s="136">
        <v>8.2166970221710951E-3</v>
      </c>
      <c r="O18" s="136">
        <v>1.6121171872150884E-3</v>
      </c>
      <c r="P18" s="136">
        <v>1.1518875457474894E-3</v>
      </c>
      <c r="Q18" s="136">
        <v>1.002662692133564</v>
      </c>
      <c r="R18" s="136">
        <v>1.1407189170282758E-3</v>
      </c>
      <c r="S18" s="136">
        <v>2.2803508622552074E-5</v>
      </c>
      <c r="T18" s="136">
        <v>6.3967415605119672E-4</v>
      </c>
      <c r="U18" s="136">
        <v>9.303972478524972E-3</v>
      </c>
      <c r="V18" s="136">
        <v>6.5826348507613359E-3</v>
      </c>
      <c r="W18" s="136">
        <v>3.8381803696604176E-2</v>
      </c>
      <c r="X18" s="136">
        <v>2.5462276454262071E-3</v>
      </c>
      <c r="Y18" s="136">
        <v>1.3715849247580964E-3</v>
      </c>
      <c r="Z18" s="136">
        <v>4.0488329730135199E-2</v>
      </c>
      <c r="AA18" s="136">
        <v>7.5067922756530967E-3</v>
      </c>
      <c r="AB18" s="136">
        <v>2.6402053078735193E-3</v>
      </c>
      <c r="AC18" s="136">
        <v>2.049938208568378E-2</v>
      </c>
      <c r="AD18" s="136">
        <v>8.9930841685626432E-3</v>
      </c>
      <c r="AE18" s="136">
        <v>3.2881260959097199E-4</v>
      </c>
      <c r="AF18" s="136">
        <v>5.155056968492245E-2</v>
      </c>
      <c r="AG18" s="136">
        <v>6.281820066528763E-5</v>
      </c>
      <c r="AH18" s="136">
        <v>1.1723011570241822E-3</v>
      </c>
      <c r="AI18" s="136">
        <v>2.8555866021485219E-2</v>
      </c>
      <c r="AJ18" s="136">
        <v>2.8860296416684039E-4</v>
      </c>
      <c r="AK18" s="136">
        <v>1.0185023772723348E-3</v>
      </c>
      <c r="AL18" s="137">
        <v>1.4494484882552558E-3</v>
      </c>
    </row>
    <row r="19" spans="1:38">
      <c r="A19" s="67">
        <v>33</v>
      </c>
      <c r="B19" s="26" t="s">
        <v>14</v>
      </c>
      <c r="C19" s="132">
        <v>1.4103530661405781E-4</v>
      </c>
      <c r="D19" s="133">
        <v>1.4152251684210426E-4</v>
      </c>
      <c r="E19" s="133">
        <v>4.1180300939324386E-7</v>
      </c>
      <c r="F19" s="133">
        <v>6.1685114255782776E-5</v>
      </c>
      <c r="G19" s="133">
        <v>1.5796309205087589E-5</v>
      </c>
      <c r="H19" s="133">
        <v>8.2755313010170724E-5</v>
      </c>
      <c r="I19" s="133">
        <v>1.1027968684366176E-3</v>
      </c>
      <c r="J19" s="133">
        <v>4.6479613900860407E-3</v>
      </c>
      <c r="K19" s="133">
        <v>4.8102418842341814E-3</v>
      </c>
      <c r="L19" s="133">
        <v>3.4421269187721632E-3</v>
      </c>
      <c r="M19" s="133">
        <v>5.1997010207072009E-2</v>
      </c>
      <c r="N19" s="133">
        <v>9.6549766023790919E-3</v>
      </c>
      <c r="O19" s="133">
        <v>3.0591879745495258E-3</v>
      </c>
      <c r="P19" s="133">
        <v>2.0206866926250635E-3</v>
      </c>
      <c r="Q19" s="133">
        <v>1.644764506696129E-3</v>
      </c>
      <c r="R19" s="133">
        <v>1.0073441241922148</v>
      </c>
      <c r="S19" s="133">
        <v>1.2048416500470716E-5</v>
      </c>
      <c r="T19" s="133">
        <v>4.8566084946731995E-4</v>
      </c>
      <c r="U19" s="133">
        <v>9.8396736387238223E-3</v>
      </c>
      <c r="V19" s="133">
        <v>6.2546470648327636E-3</v>
      </c>
      <c r="W19" s="133">
        <v>1.1889088575358106E-2</v>
      </c>
      <c r="X19" s="133">
        <v>1.5350388300978165E-3</v>
      </c>
      <c r="Y19" s="133">
        <v>7.4559462334978187E-4</v>
      </c>
      <c r="Z19" s="133">
        <v>4.3260056572759165E-2</v>
      </c>
      <c r="AA19" s="133">
        <v>4.9004975433044502E-3</v>
      </c>
      <c r="AB19" s="133">
        <v>2.5124151550253372E-3</v>
      </c>
      <c r="AC19" s="133">
        <v>1.789623847336172E-2</v>
      </c>
      <c r="AD19" s="133">
        <v>1.0602375047827305E-2</v>
      </c>
      <c r="AE19" s="133">
        <v>5.5065921094869937E-4</v>
      </c>
      <c r="AF19" s="133">
        <v>3.6359229786629477E-2</v>
      </c>
      <c r="AG19" s="133">
        <v>6.01467815905458E-5</v>
      </c>
      <c r="AH19" s="133">
        <v>7.4621458226327496E-4</v>
      </c>
      <c r="AI19" s="133">
        <v>2.0772331484885141E-2</v>
      </c>
      <c r="AJ19" s="133">
        <v>1.3570257336308596E-4</v>
      </c>
      <c r="AK19" s="133">
        <v>1.3720095912112442E-3</v>
      </c>
      <c r="AL19" s="134">
        <v>2.4273769848616495E-3</v>
      </c>
    </row>
    <row r="20" spans="1:38">
      <c r="A20" s="67">
        <v>34</v>
      </c>
      <c r="B20" s="26" t="s">
        <v>15</v>
      </c>
      <c r="C20" s="132">
        <v>1.528120485315802E-4</v>
      </c>
      <c r="D20" s="133">
        <v>1.6562895522488343E-4</v>
      </c>
      <c r="E20" s="133">
        <v>5.1723170016681362E-7</v>
      </c>
      <c r="F20" s="133">
        <v>5.3414480182320183E-5</v>
      </c>
      <c r="G20" s="133">
        <v>1.6399934260164149E-5</v>
      </c>
      <c r="H20" s="133">
        <v>5.0935885358137701E-5</v>
      </c>
      <c r="I20" s="133">
        <v>1.2907955744293472E-3</v>
      </c>
      <c r="J20" s="133">
        <v>9.3469161410251779E-3</v>
      </c>
      <c r="K20" s="133">
        <v>3.9658128556602553E-3</v>
      </c>
      <c r="L20" s="133">
        <v>3.8788664395999887E-3</v>
      </c>
      <c r="M20" s="133">
        <v>3.3677551406763491E-2</v>
      </c>
      <c r="N20" s="133">
        <v>1.118690801550537E-2</v>
      </c>
      <c r="O20" s="133">
        <v>3.3359875196407804E-3</v>
      </c>
      <c r="P20" s="133">
        <v>2.2046486512565964E-3</v>
      </c>
      <c r="Q20" s="133">
        <v>2.8660684621318404E-3</v>
      </c>
      <c r="R20" s="133">
        <v>1.803927551105502E-3</v>
      </c>
      <c r="S20" s="133">
        <v>1.0034761696230707</v>
      </c>
      <c r="T20" s="133">
        <v>3.3708792498636487E-4</v>
      </c>
      <c r="U20" s="133">
        <v>1.2056766038819739E-2</v>
      </c>
      <c r="V20" s="133">
        <v>2.6854801755068001E-3</v>
      </c>
      <c r="W20" s="133">
        <v>9.3162100517032477E-3</v>
      </c>
      <c r="X20" s="133">
        <v>8.50706917403033E-4</v>
      </c>
      <c r="Y20" s="133">
        <v>3.8360184095172732E-4</v>
      </c>
      <c r="Z20" s="133">
        <v>4.3357455837715629E-2</v>
      </c>
      <c r="AA20" s="133">
        <v>3.6749831925158836E-3</v>
      </c>
      <c r="AB20" s="133">
        <v>3.705051248292522E-3</v>
      </c>
      <c r="AC20" s="133">
        <v>1.3866290617684164E-2</v>
      </c>
      <c r="AD20" s="133">
        <v>9.2299663621227095E-3</v>
      </c>
      <c r="AE20" s="133">
        <v>4.8375891832653335E-4</v>
      </c>
      <c r="AF20" s="133">
        <v>2.6420580415685721E-2</v>
      </c>
      <c r="AG20" s="133">
        <v>4.8238046535365169E-5</v>
      </c>
      <c r="AH20" s="133">
        <v>2.5036086725672101E-4</v>
      </c>
      <c r="AI20" s="133">
        <v>1.3876011285830254E-2</v>
      </c>
      <c r="AJ20" s="133">
        <v>2.3649614090539474E-4</v>
      </c>
      <c r="AK20" s="133">
        <v>5.9956246659176662E-4</v>
      </c>
      <c r="AL20" s="134">
        <v>2.1324718468693528E-3</v>
      </c>
    </row>
    <row r="21" spans="1:38">
      <c r="A21" s="67">
        <v>35</v>
      </c>
      <c r="B21" s="26" t="s">
        <v>17</v>
      </c>
      <c r="C21" s="132">
        <v>1.4769901342638183E-4</v>
      </c>
      <c r="D21" s="133">
        <v>8.7486152211474513E-5</v>
      </c>
      <c r="E21" s="133">
        <v>4.4831037095177528E-7</v>
      </c>
      <c r="F21" s="133">
        <v>8.3216404842782274E-5</v>
      </c>
      <c r="G21" s="133">
        <v>1.6363094914703815E-5</v>
      </c>
      <c r="H21" s="133">
        <v>1.0702464645655719E-4</v>
      </c>
      <c r="I21" s="133">
        <v>6.7979567138332867E-4</v>
      </c>
      <c r="J21" s="133">
        <v>6.7134652654846144E-3</v>
      </c>
      <c r="K21" s="133">
        <v>7.5535534725922485E-3</v>
      </c>
      <c r="L21" s="133">
        <v>6.3659045992076162E-3</v>
      </c>
      <c r="M21" s="133">
        <v>0.11674858530089835</v>
      </c>
      <c r="N21" s="133">
        <v>3.5139234610251052E-3</v>
      </c>
      <c r="O21" s="133">
        <v>1.6178272288602524E-3</v>
      </c>
      <c r="P21" s="133">
        <v>1.953429826684271E-3</v>
      </c>
      <c r="Q21" s="133">
        <v>5.645079177719893E-5</v>
      </c>
      <c r="R21" s="133">
        <v>2.5193490881306687E-3</v>
      </c>
      <c r="S21" s="133">
        <v>1.2750193532535788E-3</v>
      </c>
      <c r="T21" s="133">
        <v>1.2607884132192355</v>
      </c>
      <c r="U21" s="133">
        <v>1.0753203251454855E-2</v>
      </c>
      <c r="V21" s="133">
        <v>4.3042433614255476E-3</v>
      </c>
      <c r="W21" s="133">
        <v>1.557947628923196E-2</v>
      </c>
      <c r="X21" s="133">
        <v>1.3191032484844273E-3</v>
      </c>
      <c r="Y21" s="133">
        <v>5.9213110748828344E-4</v>
      </c>
      <c r="Z21" s="133">
        <v>3.8423872610852595E-2</v>
      </c>
      <c r="AA21" s="133">
        <v>5.8509199997480296E-3</v>
      </c>
      <c r="AB21" s="133">
        <v>2.37420118911242E-3</v>
      </c>
      <c r="AC21" s="133">
        <v>2.1178397635837204E-2</v>
      </c>
      <c r="AD21" s="133">
        <v>4.5382855485512196E-3</v>
      </c>
      <c r="AE21" s="133">
        <v>3.3562077254289328E-4</v>
      </c>
      <c r="AF21" s="133">
        <v>3.609263547082573E-2</v>
      </c>
      <c r="AG21" s="133">
        <v>6.0139338036388901E-5</v>
      </c>
      <c r="AH21" s="133">
        <v>6.7001873545441632E-4</v>
      </c>
      <c r="AI21" s="133">
        <v>1.7464771178576331E-2</v>
      </c>
      <c r="AJ21" s="133">
        <v>1.556558020938563E-4</v>
      </c>
      <c r="AK21" s="133">
        <v>6.061811461427302E-4</v>
      </c>
      <c r="AL21" s="134">
        <v>1.4794597506296921E-3</v>
      </c>
    </row>
    <row r="22" spans="1:38">
      <c r="A22" s="67">
        <v>39</v>
      </c>
      <c r="B22" s="26" t="s">
        <v>18</v>
      </c>
      <c r="C22" s="132">
        <v>1.0233317912638292E-2</v>
      </c>
      <c r="D22" s="133">
        <v>6.4896776666916844E-4</v>
      </c>
      <c r="E22" s="133">
        <v>2.0612062809564355E-5</v>
      </c>
      <c r="F22" s="133">
        <v>6.6071774966794579E-5</v>
      </c>
      <c r="G22" s="133">
        <v>2.6517499851366695E-4</v>
      </c>
      <c r="H22" s="133">
        <v>2.1259500766935679E-4</v>
      </c>
      <c r="I22" s="133">
        <v>4.8193700027307253E-3</v>
      </c>
      <c r="J22" s="133">
        <v>6.6610708234579402E-2</v>
      </c>
      <c r="K22" s="133">
        <v>1.5175372390508732E-2</v>
      </c>
      <c r="L22" s="133">
        <v>1.9154912206145115E-3</v>
      </c>
      <c r="M22" s="133">
        <v>4.7735470327506966E-3</v>
      </c>
      <c r="N22" s="133">
        <v>6.8107530867910231E-4</v>
      </c>
      <c r="O22" s="133">
        <v>1.4301221429493638E-3</v>
      </c>
      <c r="P22" s="133">
        <v>4.5757913153923643E-4</v>
      </c>
      <c r="Q22" s="133">
        <v>5.9703279581284333E-6</v>
      </c>
      <c r="R22" s="133">
        <v>2.5858672026995669E-5</v>
      </c>
      <c r="S22" s="133">
        <v>9.4247117376260991E-6</v>
      </c>
      <c r="T22" s="133">
        <v>7.6954803148917303E-4</v>
      </c>
      <c r="U22" s="133">
        <v>1.0374846066854153</v>
      </c>
      <c r="V22" s="133">
        <v>8.8313988919686611E-3</v>
      </c>
      <c r="W22" s="133">
        <v>2.3743214910722895E-2</v>
      </c>
      <c r="X22" s="133">
        <v>2.218938734274751E-3</v>
      </c>
      <c r="Y22" s="133">
        <v>6.9769962785304557E-4</v>
      </c>
      <c r="Z22" s="133">
        <v>5.7899996335429339E-2</v>
      </c>
      <c r="AA22" s="133">
        <v>6.0913383258511377E-3</v>
      </c>
      <c r="AB22" s="133">
        <v>4.1201861720119902E-3</v>
      </c>
      <c r="AC22" s="133">
        <v>5.1909982320886804E-2</v>
      </c>
      <c r="AD22" s="133">
        <v>6.9341919385966866E-3</v>
      </c>
      <c r="AE22" s="133">
        <v>5.4415927910234226E-4</v>
      </c>
      <c r="AF22" s="133">
        <v>1.6999616915281086E-2</v>
      </c>
      <c r="AG22" s="133">
        <v>1.382413333448499E-4</v>
      </c>
      <c r="AH22" s="133">
        <v>9.248387214598929E-4</v>
      </c>
      <c r="AI22" s="133">
        <v>2.4826952663974004E-2</v>
      </c>
      <c r="AJ22" s="133">
        <v>1.6507602092818462E-4</v>
      </c>
      <c r="AK22" s="133">
        <v>8.0478294844453914E-4</v>
      </c>
      <c r="AL22" s="134">
        <v>2.398724445045174E-3</v>
      </c>
    </row>
    <row r="23" spans="1:38">
      <c r="A23" s="68">
        <v>41</v>
      </c>
      <c r="B23" s="27" t="s">
        <v>19</v>
      </c>
      <c r="C23" s="135">
        <v>1.1307570560077816E-3</v>
      </c>
      <c r="D23" s="136">
        <v>9.1104118318793002E-4</v>
      </c>
      <c r="E23" s="136">
        <v>6.6632670618996702E-7</v>
      </c>
      <c r="F23" s="136">
        <v>8.6691931155251443E-5</v>
      </c>
      <c r="G23" s="136">
        <v>4.2932076132051972E-5</v>
      </c>
      <c r="H23" s="136">
        <v>1.1405347376541748E-4</v>
      </c>
      <c r="I23" s="136">
        <v>6.9215831633354895E-3</v>
      </c>
      <c r="J23" s="136">
        <v>3.1022239517078626E-3</v>
      </c>
      <c r="K23" s="136">
        <v>1.4209147486018033E-2</v>
      </c>
      <c r="L23" s="136">
        <v>2.536526939400869E-2</v>
      </c>
      <c r="M23" s="136">
        <v>3.5445723215335526E-2</v>
      </c>
      <c r="N23" s="136">
        <v>1.9671150484633043E-3</v>
      </c>
      <c r="O23" s="136">
        <v>1.0324302234559716E-2</v>
      </c>
      <c r="P23" s="136">
        <v>1.3750627911608099E-3</v>
      </c>
      <c r="Q23" s="136">
        <v>1.2715864009528947E-5</v>
      </c>
      <c r="R23" s="136">
        <v>5.2662349321001747E-4</v>
      </c>
      <c r="S23" s="136">
        <v>1.6227258167354728E-4</v>
      </c>
      <c r="T23" s="136">
        <v>1.0977531287513027E-3</v>
      </c>
      <c r="U23" s="136">
        <v>4.413447978646721E-3</v>
      </c>
      <c r="V23" s="136">
        <v>1.0037198620093171</v>
      </c>
      <c r="W23" s="136">
        <v>9.1821482776637004E-3</v>
      </c>
      <c r="X23" s="136">
        <v>1.5041749993985134E-3</v>
      </c>
      <c r="Y23" s="136">
        <v>1.8889938340535958E-3</v>
      </c>
      <c r="Z23" s="136">
        <v>5.2926218983269574E-2</v>
      </c>
      <c r="AA23" s="136">
        <v>1.2468107627603829E-2</v>
      </c>
      <c r="AB23" s="136">
        <v>4.2877963783246814E-3</v>
      </c>
      <c r="AC23" s="136">
        <v>3.6046804182381993E-2</v>
      </c>
      <c r="AD23" s="136">
        <v>9.2844776841390381E-3</v>
      </c>
      <c r="AE23" s="136">
        <v>1.3381203731305778E-3</v>
      </c>
      <c r="AF23" s="136">
        <v>2.6540493801620593E-3</v>
      </c>
      <c r="AG23" s="136">
        <v>1.126507094713455E-4</v>
      </c>
      <c r="AH23" s="136">
        <v>1.5212150730321563E-3</v>
      </c>
      <c r="AI23" s="136">
        <v>4.8629300158447922E-2</v>
      </c>
      <c r="AJ23" s="136">
        <v>2.9807854958047088E-4</v>
      </c>
      <c r="AK23" s="136">
        <v>1.4012905472678477E-3</v>
      </c>
      <c r="AL23" s="137">
        <v>5.8986075818393052E-3</v>
      </c>
    </row>
    <row r="24" spans="1:38">
      <c r="A24" s="67">
        <v>46</v>
      </c>
      <c r="B24" s="26" t="s">
        <v>20</v>
      </c>
      <c r="C24" s="132">
        <v>8.2133274625076485E-5</v>
      </c>
      <c r="D24" s="133">
        <v>1.0992061521393445E-4</v>
      </c>
      <c r="E24" s="133">
        <v>2.5047132882698155E-7</v>
      </c>
      <c r="F24" s="133">
        <v>1.4915472278948566E-3</v>
      </c>
      <c r="G24" s="133">
        <v>8.2484836836304501E-6</v>
      </c>
      <c r="H24" s="133">
        <v>2.1243858421020999E-5</v>
      </c>
      <c r="I24" s="133">
        <v>8.4982330305449522E-4</v>
      </c>
      <c r="J24" s="133">
        <v>8.6074402034401823E-4</v>
      </c>
      <c r="K24" s="133">
        <v>6.0147924504664912E-2</v>
      </c>
      <c r="L24" s="133">
        <v>1.1305162418318194E-3</v>
      </c>
      <c r="M24" s="133">
        <v>1.6406013090878133E-3</v>
      </c>
      <c r="N24" s="133">
        <v>1.5487543095531027E-4</v>
      </c>
      <c r="O24" s="133">
        <v>5.0957076670712865E-4</v>
      </c>
      <c r="P24" s="133">
        <v>2.0291366049542608E-4</v>
      </c>
      <c r="Q24" s="133">
        <v>5.3813356400247801E-6</v>
      </c>
      <c r="R24" s="133">
        <v>4.0877233072545715E-5</v>
      </c>
      <c r="S24" s="133">
        <v>1.5195502929709103E-5</v>
      </c>
      <c r="T24" s="133">
        <v>9.1643230618621929E-4</v>
      </c>
      <c r="U24" s="133">
        <v>2.6031568846638358E-3</v>
      </c>
      <c r="V24" s="133">
        <v>4.1645384614890542E-2</v>
      </c>
      <c r="W24" s="133">
        <v>1.10842274011304</v>
      </c>
      <c r="X24" s="133">
        <v>1.3057787592572546E-3</v>
      </c>
      <c r="Y24" s="133">
        <v>9.82702555470771E-3</v>
      </c>
      <c r="Z24" s="133">
        <v>1.7225480037588333E-2</v>
      </c>
      <c r="AA24" s="133">
        <v>1.9086418570461047E-2</v>
      </c>
      <c r="AB24" s="133">
        <v>5.976150530590512E-3</v>
      </c>
      <c r="AC24" s="133">
        <v>3.7636221963332557E-2</v>
      </c>
      <c r="AD24" s="133">
        <v>1.09740698084386E-2</v>
      </c>
      <c r="AE24" s="133">
        <v>6.0982876454042335E-4</v>
      </c>
      <c r="AF24" s="133">
        <v>5.1786079617029334E-3</v>
      </c>
      <c r="AG24" s="133">
        <v>1.0681533385356528E-4</v>
      </c>
      <c r="AH24" s="133">
        <v>1.5833149509266655E-3</v>
      </c>
      <c r="AI24" s="133">
        <v>3.8110782317666653E-2</v>
      </c>
      <c r="AJ24" s="133">
        <v>1.7480352154307255E-4</v>
      </c>
      <c r="AK24" s="133">
        <v>4.238094419548786E-4</v>
      </c>
      <c r="AL24" s="134">
        <v>2.6882040258651811E-3</v>
      </c>
    </row>
    <row r="25" spans="1:38">
      <c r="A25" s="67">
        <v>47</v>
      </c>
      <c r="B25" s="26" t="s">
        <v>57</v>
      </c>
      <c r="C25" s="132">
        <v>1.9262385980914156E-4</v>
      </c>
      <c r="D25" s="133">
        <v>1.5458916230218E-4</v>
      </c>
      <c r="E25" s="133">
        <v>6.1425501398098767E-7</v>
      </c>
      <c r="F25" s="133">
        <v>9.0514384167409995E-5</v>
      </c>
      <c r="G25" s="133">
        <v>1.7792146286980947E-5</v>
      </c>
      <c r="H25" s="133">
        <v>5.7118072754635864E-5</v>
      </c>
      <c r="I25" s="133">
        <v>1.1902909890550574E-3</v>
      </c>
      <c r="J25" s="133">
        <v>7.1733293853457171E-3</v>
      </c>
      <c r="K25" s="133">
        <v>1.442861744900973E-2</v>
      </c>
      <c r="L25" s="133">
        <v>3.7726584004239539E-3</v>
      </c>
      <c r="M25" s="133">
        <v>3.4056940370463485E-3</v>
      </c>
      <c r="N25" s="133">
        <v>2.4763754537516955E-4</v>
      </c>
      <c r="O25" s="133">
        <v>9.0338693993187295E-4</v>
      </c>
      <c r="P25" s="133">
        <v>1.3716346853954995E-3</v>
      </c>
      <c r="Q25" s="133">
        <v>1.1234110114953061E-5</v>
      </c>
      <c r="R25" s="133">
        <v>7.742143153739355E-5</v>
      </c>
      <c r="S25" s="133">
        <v>2.1000325738288521E-5</v>
      </c>
      <c r="T25" s="133">
        <v>1.3502501393280813E-3</v>
      </c>
      <c r="U25" s="133">
        <v>9.0023741595195179E-3</v>
      </c>
      <c r="V25" s="133">
        <v>7.1896728516388231E-2</v>
      </c>
      <c r="W25" s="133">
        <v>4.5142099535335808E-2</v>
      </c>
      <c r="X25" s="133">
        <v>1.0981479103525347</v>
      </c>
      <c r="Y25" s="133">
        <v>2.2879703303418145E-3</v>
      </c>
      <c r="Z25" s="133">
        <v>2.2246766427970282E-2</v>
      </c>
      <c r="AA25" s="133">
        <v>6.8519621442668967E-3</v>
      </c>
      <c r="AB25" s="133">
        <v>3.273482691237891E-3</v>
      </c>
      <c r="AC25" s="133">
        <v>1.9409675234831367E-2</v>
      </c>
      <c r="AD25" s="133">
        <v>2.8651015171319159E-2</v>
      </c>
      <c r="AE25" s="133">
        <v>9.4575161109203775E-4</v>
      </c>
      <c r="AF25" s="133">
        <v>1.5406193271590345E-3</v>
      </c>
      <c r="AG25" s="133">
        <v>3.6281193590687917E-4</v>
      </c>
      <c r="AH25" s="133">
        <v>1.0083644380754007E-2</v>
      </c>
      <c r="AI25" s="133">
        <v>6.8777816226460037E-2</v>
      </c>
      <c r="AJ25" s="133">
        <v>4.1695142269756758E-4</v>
      </c>
      <c r="AK25" s="133">
        <v>1.2620421551054687E-3</v>
      </c>
      <c r="AL25" s="134">
        <v>4.16899535777403E-3</v>
      </c>
    </row>
    <row r="26" spans="1:38">
      <c r="A26" s="67">
        <v>48</v>
      </c>
      <c r="B26" s="26" t="s">
        <v>58</v>
      </c>
      <c r="C26" s="132">
        <v>5.9138966520696914E-5</v>
      </c>
      <c r="D26" s="133">
        <v>1.3638865182562536E-4</v>
      </c>
      <c r="E26" s="133">
        <v>2.5251815855362463E-7</v>
      </c>
      <c r="F26" s="133">
        <v>7.7844006487598675E-5</v>
      </c>
      <c r="G26" s="133">
        <v>7.6399003894336071E-6</v>
      </c>
      <c r="H26" s="133">
        <v>8.0312231439514878E-5</v>
      </c>
      <c r="I26" s="133">
        <v>1.0630211617317193E-3</v>
      </c>
      <c r="J26" s="133">
        <v>7.4111759813401193E-3</v>
      </c>
      <c r="K26" s="133">
        <v>1.3482492086177333E-2</v>
      </c>
      <c r="L26" s="133">
        <v>5.618793144798516E-4</v>
      </c>
      <c r="M26" s="133">
        <v>5.0837456617062874E-4</v>
      </c>
      <c r="N26" s="133">
        <v>3.7418014680075914E-5</v>
      </c>
      <c r="O26" s="133">
        <v>1.5763858161760668E-4</v>
      </c>
      <c r="P26" s="133">
        <v>1.5638214188640949E-4</v>
      </c>
      <c r="Q26" s="133">
        <v>5.0255193678268338E-6</v>
      </c>
      <c r="R26" s="133">
        <v>2.0332997795625415E-5</v>
      </c>
      <c r="S26" s="133">
        <v>9.4902992029868686E-6</v>
      </c>
      <c r="T26" s="133">
        <v>7.9084804581520376E-4</v>
      </c>
      <c r="U26" s="133">
        <v>3.7041485856701582E-3</v>
      </c>
      <c r="V26" s="133">
        <v>1.0296510743180136E-2</v>
      </c>
      <c r="W26" s="133">
        <v>3.9480721715031003E-2</v>
      </c>
      <c r="X26" s="133">
        <v>1.1502505443367091E-2</v>
      </c>
      <c r="Y26" s="133">
        <v>1.0005448821776473</v>
      </c>
      <c r="Z26" s="133">
        <v>1.3938974188074325E-2</v>
      </c>
      <c r="AA26" s="133">
        <v>9.2451561340318178E-3</v>
      </c>
      <c r="AB26" s="133">
        <v>3.3177844228210072E-3</v>
      </c>
      <c r="AC26" s="133">
        <v>4.4804483328068301E-2</v>
      </c>
      <c r="AD26" s="133">
        <v>8.1553699400802454E-3</v>
      </c>
      <c r="AE26" s="133">
        <v>2.6102773078963182E-4</v>
      </c>
      <c r="AF26" s="133">
        <v>9.1464417600250082E-4</v>
      </c>
      <c r="AG26" s="133">
        <v>1.1742907427372998E-4</v>
      </c>
      <c r="AH26" s="133">
        <v>2.3231033530460793E-3</v>
      </c>
      <c r="AI26" s="133">
        <v>2.8661530985619178E-2</v>
      </c>
      <c r="AJ26" s="133">
        <v>1.3281479296909049E-4</v>
      </c>
      <c r="AK26" s="133">
        <v>3.6022781034979472E-3</v>
      </c>
      <c r="AL26" s="134">
        <v>1.1506439800358548E-3</v>
      </c>
    </row>
    <row r="27" spans="1:38">
      <c r="A27" s="67">
        <v>51</v>
      </c>
      <c r="B27" s="26" t="s">
        <v>21</v>
      </c>
      <c r="C27" s="132">
        <v>2.0610774073496409E-4</v>
      </c>
      <c r="D27" s="133">
        <v>2.325253996115386E-4</v>
      </c>
      <c r="E27" s="133">
        <v>9.2726990999673533E-7</v>
      </c>
      <c r="F27" s="133">
        <v>5.2310834040725473E-5</v>
      </c>
      <c r="G27" s="133">
        <v>4.539924356275848E-5</v>
      </c>
      <c r="H27" s="133">
        <v>1.5872501222409256E-4</v>
      </c>
      <c r="I27" s="133">
        <v>1.8132774805721254E-3</v>
      </c>
      <c r="J27" s="133">
        <v>5.4214215164661498E-4</v>
      </c>
      <c r="K27" s="133">
        <v>6.1103118679156597E-3</v>
      </c>
      <c r="L27" s="133">
        <v>4.7360911085469624E-4</v>
      </c>
      <c r="M27" s="133">
        <v>7.4049543115353668E-4</v>
      </c>
      <c r="N27" s="133">
        <v>5.3242157713341542E-5</v>
      </c>
      <c r="O27" s="133">
        <v>4.6829417875197721E-4</v>
      </c>
      <c r="P27" s="133">
        <v>3.4886812704402917E-4</v>
      </c>
      <c r="Q27" s="133">
        <v>7.058636366137047E-6</v>
      </c>
      <c r="R27" s="133">
        <v>4.2523266196993653E-5</v>
      </c>
      <c r="S27" s="133">
        <v>4.7020142214822391E-5</v>
      </c>
      <c r="T27" s="133">
        <v>9.6836425172686644E-4</v>
      </c>
      <c r="U27" s="133">
        <v>3.8939694108562047E-3</v>
      </c>
      <c r="V27" s="133">
        <v>1.1124587542600031E-2</v>
      </c>
      <c r="W27" s="133">
        <v>3.1403305797855913E-2</v>
      </c>
      <c r="X27" s="133">
        <v>4.3694200997573835E-3</v>
      </c>
      <c r="Y27" s="133">
        <v>1.9773760957792407E-3</v>
      </c>
      <c r="Z27" s="133">
        <v>1.015629059724549</v>
      </c>
      <c r="AA27" s="133">
        <v>1.4632096272323264E-2</v>
      </c>
      <c r="AB27" s="133">
        <v>1.928374171201433E-2</v>
      </c>
      <c r="AC27" s="133">
        <v>3.9475653416081925E-2</v>
      </c>
      <c r="AD27" s="133">
        <v>2.7282214860785622E-2</v>
      </c>
      <c r="AE27" s="133">
        <v>1.4370910384505099E-3</v>
      </c>
      <c r="AF27" s="133">
        <v>3.2479594176239631E-3</v>
      </c>
      <c r="AG27" s="133">
        <v>1.5898410129435505E-4</v>
      </c>
      <c r="AH27" s="133">
        <v>1.013157016833035E-3</v>
      </c>
      <c r="AI27" s="133">
        <v>4.0122681072052621E-2</v>
      </c>
      <c r="AJ27" s="133">
        <v>7.2015133633689988E-4</v>
      </c>
      <c r="AK27" s="133">
        <v>2.8577351387614634E-3</v>
      </c>
      <c r="AL27" s="134">
        <v>6.3348830683787093E-3</v>
      </c>
    </row>
    <row r="28" spans="1:38">
      <c r="A28" s="68">
        <v>53</v>
      </c>
      <c r="B28" s="27" t="s">
        <v>22</v>
      </c>
      <c r="C28" s="135">
        <v>7.7390767559978781E-5</v>
      </c>
      <c r="D28" s="136">
        <v>1.7678684498335757E-4</v>
      </c>
      <c r="E28" s="136">
        <v>4.6141582366456045E-7</v>
      </c>
      <c r="F28" s="136">
        <v>1.4068703080336575E-5</v>
      </c>
      <c r="G28" s="136">
        <v>1.0833688885593817E-5</v>
      </c>
      <c r="H28" s="136">
        <v>7.0258176269345139E-5</v>
      </c>
      <c r="I28" s="136">
        <v>1.3786281649603917E-3</v>
      </c>
      <c r="J28" s="136">
        <v>6.3918667675534938E-4</v>
      </c>
      <c r="K28" s="136">
        <v>2.8677434621525353E-3</v>
      </c>
      <c r="L28" s="136">
        <v>3.0315880704076336E-4</v>
      </c>
      <c r="M28" s="136">
        <v>5.2338760040373058E-4</v>
      </c>
      <c r="N28" s="136">
        <v>3.9283840432234903E-5</v>
      </c>
      <c r="O28" s="136">
        <v>1.3451133932609123E-4</v>
      </c>
      <c r="P28" s="136">
        <v>2.3514501437738513E-4</v>
      </c>
      <c r="Q28" s="136">
        <v>8.6736494921262153E-6</v>
      </c>
      <c r="R28" s="136">
        <v>3.0638685377776411E-5</v>
      </c>
      <c r="S28" s="136">
        <v>2.710625091808726E-5</v>
      </c>
      <c r="T28" s="136">
        <v>1.0931288890073216E-3</v>
      </c>
      <c r="U28" s="136">
        <v>5.5086536417053187E-3</v>
      </c>
      <c r="V28" s="136">
        <v>8.7074389016071879E-3</v>
      </c>
      <c r="W28" s="136">
        <v>6.0471735143959714E-3</v>
      </c>
      <c r="X28" s="136">
        <v>2.323000128349211E-3</v>
      </c>
      <c r="Y28" s="136">
        <v>2.7168794621708274E-3</v>
      </c>
      <c r="Z28" s="136">
        <v>8.596975853599885E-3</v>
      </c>
      <c r="AA28" s="136">
        <v>1.0429580020215308</v>
      </c>
      <c r="AB28" s="136">
        <v>1.5668329964251052E-2</v>
      </c>
      <c r="AC28" s="136">
        <v>2.7955581117271634E-2</v>
      </c>
      <c r="AD28" s="136">
        <v>3.7928060109875962E-2</v>
      </c>
      <c r="AE28" s="136">
        <v>8.5699665146751237E-4</v>
      </c>
      <c r="AF28" s="136">
        <v>1.4536569977190057E-3</v>
      </c>
      <c r="AG28" s="136">
        <v>2.2498059307591163E-4</v>
      </c>
      <c r="AH28" s="136">
        <v>3.348058884170745E-3</v>
      </c>
      <c r="AI28" s="136">
        <v>5.1361612456872138E-2</v>
      </c>
      <c r="AJ28" s="136">
        <v>3.9816011558058622E-4</v>
      </c>
      <c r="AK28" s="136">
        <v>4.2554415320880711E-3</v>
      </c>
      <c r="AL28" s="137">
        <v>3.7777520225109633E-3</v>
      </c>
    </row>
    <row r="29" spans="1:38">
      <c r="A29" s="67">
        <v>55</v>
      </c>
      <c r="B29" s="26" t="s">
        <v>23</v>
      </c>
      <c r="C29" s="132">
        <v>6.7835535423745518E-5</v>
      </c>
      <c r="D29" s="133">
        <v>7.0557706771331221E-5</v>
      </c>
      <c r="E29" s="133">
        <v>3.3863414044950931E-7</v>
      </c>
      <c r="F29" s="133">
        <v>1.1492316301071131E-5</v>
      </c>
      <c r="G29" s="133">
        <v>8.8426798925622592E-6</v>
      </c>
      <c r="H29" s="133">
        <v>1.2262446811959802E-5</v>
      </c>
      <c r="I29" s="133">
        <v>5.4027897017093973E-4</v>
      </c>
      <c r="J29" s="133">
        <v>2.7216719893075655E-4</v>
      </c>
      <c r="K29" s="133">
        <v>1.6108320684275043E-3</v>
      </c>
      <c r="L29" s="133">
        <v>1.2948028264114554E-3</v>
      </c>
      <c r="M29" s="133">
        <v>1.8295833011636494E-3</v>
      </c>
      <c r="N29" s="133">
        <v>1.0601122438295602E-4</v>
      </c>
      <c r="O29" s="133">
        <v>5.5305993627928767E-4</v>
      </c>
      <c r="P29" s="133">
        <v>1.2540185116760886E-4</v>
      </c>
      <c r="Q29" s="133">
        <v>2.6613290500817073E-6</v>
      </c>
      <c r="R29" s="133">
        <v>3.3600206515286639E-5</v>
      </c>
      <c r="S29" s="133">
        <v>1.7056374207630676E-5</v>
      </c>
      <c r="T29" s="133">
        <v>3.3103757966662683E-4</v>
      </c>
      <c r="U29" s="133">
        <v>7.6763733177332317E-4</v>
      </c>
      <c r="V29" s="133">
        <v>4.8739928095947488E-2</v>
      </c>
      <c r="W29" s="133">
        <v>4.7175620983514787E-3</v>
      </c>
      <c r="X29" s="133">
        <v>6.5933745058721876E-4</v>
      </c>
      <c r="Y29" s="133">
        <v>3.365548018609962E-4</v>
      </c>
      <c r="Z29" s="133">
        <v>4.6123433263497056E-3</v>
      </c>
      <c r="AA29" s="133">
        <v>5.577163675720205E-2</v>
      </c>
      <c r="AB29" s="133">
        <v>1.0163187983252964</v>
      </c>
      <c r="AC29" s="133">
        <v>5.6741824009028741E-3</v>
      </c>
      <c r="AD29" s="133">
        <v>5.0868887417886109E-3</v>
      </c>
      <c r="AE29" s="133">
        <v>9.8357109165879853E-4</v>
      </c>
      <c r="AF29" s="133">
        <v>3.7051603391358764E-4</v>
      </c>
      <c r="AG29" s="133">
        <v>4.3956727802514189E-5</v>
      </c>
      <c r="AH29" s="133">
        <v>6.5247602559027808E-4</v>
      </c>
      <c r="AI29" s="133">
        <v>1.6300026117053425E-2</v>
      </c>
      <c r="AJ29" s="133">
        <v>4.0992017162574246E-4</v>
      </c>
      <c r="AK29" s="133">
        <v>6.295269603422153E-4</v>
      </c>
      <c r="AL29" s="134">
        <v>4.3357085169873607E-3</v>
      </c>
    </row>
    <row r="30" spans="1:38">
      <c r="A30" s="67">
        <v>57</v>
      </c>
      <c r="B30" s="26" t="s">
        <v>67</v>
      </c>
      <c r="C30" s="132">
        <v>7.9451548255511135E-5</v>
      </c>
      <c r="D30" s="133">
        <v>1.3471336808559958E-4</v>
      </c>
      <c r="E30" s="133">
        <v>1.375637519835468E-6</v>
      </c>
      <c r="F30" s="133">
        <v>1.7175315592192443E-4</v>
      </c>
      <c r="G30" s="133">
        <v>3.4575662741405768E-5</v>
      </c>
      <c r="H30" s="133">
        <v>1.210344949280638E-4</v>
      </c>
      <c r="I30" s="133">
        <v>1.0476561620552684E-3</v>
      </c>
      <c r="J30" s="133">
        <v>8.0615075021819925E-4</v>
      </c>
      <c r="K30" s="133">
        <v>7.3585803833033911E-2</v>
      </c>
      <c r="L30" s="133">
        <v>5.4003243672196921E-4</v>
      </c>
      <c r="M30" s="133">
        <v>1.5650264084671555E-3</v>
      </c>
      <c r="N30" s="133">
        <v>8.7259362891187951E-5</v>
      </c>
      <c r="O30" s="133">
        <v>4.1892233749228668E-4</v>
      </c>
      <c r="P30" s="133">
        <v>2.8797808856272268E-4</v>
      </c>
      <c r="Q30" s="133">
        <v>8.3952870206549393E-6</v>
      </c>
      <c r="R30" s="133">
        <v>6.2575172928727425E-5</v>
      </c>
      <c r="S30" s="133">
        <v>3.0096889783322256E-5</v>
      </c>
      <c r="T30" s="133">
        <v>7.9351375774820952E-3</v>
      </c>
      <c r="U30" s="133">
        <v>2.1225188337350427E-3</v>
      </c>
      <c r="V30" s="133">
        <v>1.489129025589437E-2</v>
      </c>
      <c r="W30" s="133">
        <v>1.1685755930620269E-2</v>
      </c>
      <c r="X30" s="133">
        <v>4.553888507313965E-3</v>
      </c>
      <c r="Y30" s="133">
        <v>2.0324515425960256E-3</v>
      </c>
      <c r="Z30" s="133">
        <v>2.5618333744797862E-2</v>
      </c>
      <c r="AA30" s="133">
        <v>1.8208487817850717E-2</v>
      </c>
      <c r="AB30" s="133">
        <v>1.9668142358736887E-2</v>
      </c>
      <c r="AC30" s="133">
        <v>1.1164579709266242</v>
      </c>
      <c r="AD30" s="133">
        <v>1.2279805628915704E-2</v>
      </c>
      <c r="AE30" s="133">
        <v>1.9811966428860744E-3</v>
      </c>
      <c r="AF30" s="133">
        <v>2.4442686660084874E-3</v>
      </c>
      <c r="AG30" s="133">
        <v>2.6043978501911987E-3</v>
      </c>
      <c r="AH30" s="133">
        <v>2.0621155751867387E-3</v>
      </c>
      <c r="AI30" s="133">
        <v>5.4117737098026517E-2</v>
      </c>
      <c r="AJ30" s="133">
        <v>4.16091413812352E-4</v>
      </c>
      <c r="AK30" s="133">
        <v>2.6459353437108223E-3</v>
      </c>
      <c r="AL30" s="134">
        <v>8.7333709085542725E-3</v>
      </c>
    </row>
    <row r="31" spans="1:38">
      <c r="A31" s="67">
        <v>59</v>
      </c>
      <c r="B31" s="26" t="s">
        <v>24</v>
      </c>
      <c r="C31" s="132">
        <v>1.3537919984485101E-4</v>
      </c>
      <c r="D31" s="133">
        <v>4.3070602360112306E-4</v>
      </c>
      <c r="E31" s="133">
        <v>3.9347589478258676E-6</v>
      </c>
      <c r="F31" s="133">
        <v>2.2842846506039258E-5</v>
      </c>
      <c r="G31" s="133">
        <v>7.6372777721128539E-5</v>
      </c>
      <c r="H31" s="133">
        <v>4.1148586735574236E-5</v>
      </c>
      <c r="I31" s="133">
        <v>3.3446486602964742E-3</v>
      </c>
      <c r="J31" s="133">
        <v>1.4895121190582228E-3</v>
      </c>
      <c r="K31" s="133">
        <v>3.3890804687340919E-3</v>
      </c>
      <c r="L31" s="133">
        <v>4.7578748358644712E-4</v>
      </c>
      <c r="M31" s="133">
        <v>7.8667142706904535E-4</v>
      </c>
      <c r="N31" s="133">
        <v>7.3224902941979543E-5</v>
      </c>
      <c r="O31" s="133">
        <v>2.4341762817982828E-4</v>
      </c>
      <c r="P31" s="133">
        <v>2.9437090064815579E-4</v>
      </c>
      <c r="Q31" s="133">
        <v>1.626804676589725E-5</v>
      </c>
      <c r="R31" s="133">
        <v>4.8892624753210725E-5</v>
      </c>
      <c r="S31" s="133">
        <v>2.9144444763395466E-5</v>
      </c>
      <c r="T31" s="133">
        <v>1.2373423836961768E-3</v>
      </c>
      <c r="U31" s="133">
        <v>5.2985682872396444E-3</v>
      </c>
      <c r="V31" s="133">
        <v>1.4470649557334217E-2</v>
      </c>
      <c r="W31" s="133">
        <v>1.1999238223429199E-2</v>
      </c>
      <c r="X31" s="133">
        <v>5.0316961147297912E-3</v>
      </c>
      <c r="Y31" s="133">
        <v>4.7744445392230604E-3</v>
      </c>
      <c r="Z31" s="133">
        <v>1.2927340303709648E-2</v>
      </c>
      <c r="AA31" s="133">
        <v>7.5032604360140082E-3</v>
      </c>
      <c r="AB31" s="133">
        <v>1.0177626482181444E-2</v>
      </c>
      <c r="AC31" s="133">
        <v>2.1969633678382682E-2</v>
      </c>
      <c r="AD31" s="133">
        <v>1.1182282450269649</v>
      </c>
      <c r="AE31" s="133">
        <v>1.1424363433767792E-3</v>
      </c>
      <c r="AF31" s="133">
        <v>1.485719386889346E-2</v>
      </c>
      <c r="AG31" s="133">
        <v>9.0172085058985436E-4</v>
      </c>
      <c r="AH31" s="133">
        <v>1.8480360767443808E-3</v>
      </c>
      <c r="AI31" s="133">
        <v>6.1439518838269806E-2</v>
      </c>
      <c r="AJ31" s="133">
        <v>5.26526931004142E-3</v>
      </c>
      <c r="AK31" s="133">
        <v>2.7252957594162634E-3</v>
      </c>
      <c r="AL31" s="134">
        <v>5.0360070828646226E-3</v>
      </c>
    </row>
    <row r="32" spans="1:38">
      <c r="A32" s="67">
        <v>61</v>
      </c>
      <c r="B32" s="26" t="s">
        <v>25</v>
      </c>
      <c r="C32" s="132">
        <v>1.0715409021825436E-4</v>
      </c>
      <c r="D32" s="133">
        <v>1.1047543437688944E-4</v>
      </c>
      <c r="E32" s="133">
        <v>2.1781528475840317E-6</v>
      </c>
      <c r="F32" s="133">
        <v>3.5063255729328087E-5</v>
      </c>
      <c r="G32" s="133">
        <v>7.8041945977577732E-5</v>
      </c>
      <c r="H32" s="133">
        <v>1.4526746139412189E-4</v>
      </c>
      <c r="I32" s="133">
        <v>8.2292810799883286E-4</v>
      </c>
      <c r="J32" s="133">
        <v>1.126841246293072E-3</v>
      </c>
      <c r="K32" s="133">
        <v>8.5751610884592482E-3</v>
      </c>
      <c r="L32" s="133">
        <v>7.7942179083403116E-4</v>
      </c>
      <c r="M32" s="133">
        <v>1.8117379492786875E-3</v>
      </c>
      <c r="N32" s="133">
        <v>1.3754289128647081E-4</v>
      </c>
      <c r="O32" s="133">
        <v>8.5046198102884903E-4</v>
      </c>
      <c r="P32" s="133">
        <v>2.1149628904694818E-3</v>
      </c>
      <c r="Q32" s="133">
        <v>3.475842416605934E-5</v>
      </c>
      <c r="R32" s="133">
        <v>1.6494015769128711E-4</v>
      </c>
      <c r="S32" s="133">
        <v>1.9240355749349677E-4</v>
      </c>
      <c r="T32" s="133">
        <v>6.5559233925364651E-3</v>
      </c>
      <c r="U32" s="133">
        <v>3.5301502723313867E-3</v>
      </c>
      <c r="V32" s="133">
        <v>2.335713996616369E-2</v>
      </c>
      <c r="W32" s="133">
        <v>1.2374893330196798E-2</v>
      </c>
      <c r="X32" s="133">
        <v>4.7927692411740492E-3</v>
      </c>
      <c r="Y32" s="133">
        <v>2.276523950215115E-2</v>
      </c>
      <c r="Z32" s="133">
        <v>1.3208329935756871E-2</v>
      </c>
      <c r="AA32" s="133">
        <v>3.165835415706051E-2</v>
      </c>
      <c r="AB32" s="133">
        <v>2.3146865229992162E-3</v>
      </c>
      <c r="AC32" s="133">
        <v>2.8182042615827706E-2</v>
      </c>
      <c r="AD32" s="133">
        <v>1.8324897337085568E-2</v>
      </c>
      <c r="AE32" s="133">
        <v>1.0002823936225813</v>
      </c>
      <c r="AF32" s="133">
        <v>1.0221407280494445E-3</v>
      </c>
      <c r="AG32" s="133">
        <v>1.1025539877846332E-4</v>
      </c>
      <c r="AH32" s="133">
        <v>4.0903553619006964E-4</v>
      </c>
      <c r="AI32" s="133">
        <v>3.7917619857002698E-2</v>
      </c>
      <c r="AJ32" s="133">
        <v>4.6443992020744234E-4</v>
      </c>
      <c r="AK32" s="133">
        <v>3.3370526147993122E-3</v>
      </c>
      <c r="AL32" s="134">
        <v>1.2448275929945588E-3</v>
      </c>
    </row>
    <row r="33" spans="1:38">
      <c r="A33" s="68">
        <v>63</v>
      </c>
      <c r="B33" s="27" t="s">
        <v>26</v>
      </c>
      <c r="C33" s="135">
        <v>7.793583613004897E-4</v>
      </c>
      <c r="D33" s="136">
        <v>1.6980880939771142E-4</v>
      </c>
      <c r="E33" s="136">
        <v>2.2639807230838511E-6</v>
      </c>
      <c r="F33" s="136">
        <v>3.8113731491292152E-5</v>
      </c>
      <c r="G33" s="136">
        <v>2.0574995641446273E-4</v>
      </c>
      <c r="H33" s="136">
        <v>2.1075375098661866E-5</v>
      </c>
      <c r="I33" s="136">
        <v>1.3212981950783823E-3</v>
      </c>
      <c r="J33" s="136">
        <v>1.9799685688618438E-3</v>
      </c>
      <c r="K33" s="136">
        <v>5.0056086956615804E-3</v>
      </c>
      <c r="L33" s="136">
        <v>1.2132186866819427E-3</v>
      </c>
      <c r="M33" s="136">
        <v>7.0754315601763245E-4</v>
      </c>
      <c r="N33" s="136">
        <v>5.5161578530441532E-5</v>
      </c>
      <c r="O33" s="136">
        <v>1.9697280372664089E-4</v>
      </c>
      <c r="P33" s="136">
        <v>1.382653493260109E-4</v>
      </c>
      <c r="Q33" s="136">
        <v>1.059661150472255E-5</v>
      </c>
      <c r="R33" s="136">
        <v>6.1512450626157892E-5</v>
      </c>
      <c r="S33" s="136">
        <v>1.34488384204217E-5</v>
      </c>
      <c r="T33" s="136">
        <v>5.7934836802185576E-4</v>
      </c>
      <c r="U33" s="136">
        <v>4.1767536293213425E-3</v>
      </c>
      <c r="V33" s="136">
        <v>1.5097305645927187E-2</v>
      </c>
      <c r="W33" s="136">
        <v>2.1440470562188344E-2</v>
      </c>
      <c r="X33" s="136">
        <v>1.120414545409072E-2</v>
      </c>
      <c r="Y33" s="136">
        <v>4.2831073410944014E-3</v>
      </c>
      <c r="Z33" s="136">
        <v>1.2187181769463408E-2</v>
      </c>
      <c r="AA33" s="136">
        <v>2.5149976674610306E-3</v>
      </c>
      <c r="AB33" s="136">
        <v>3.8919036169263099E-3</v>
      </c>
      <c r="AC33" s="136">
        <v>1.8713241461319183E-2</v>
      </c>
      <c r="AD33" s="136">
        <v>1.137597997227778E-2</v>
      </c>
      <c r="AE33" s="136">
        <v>1.0481555763067608E-3</v>
      </c>
      <c r="AF33" s="136">
        <v>1.0018312885628147</v>
      </c>
      <c r="AG33" s="136">
        <v>9.8531650599816028E-5</v>
      </c>
      <c r="AH33" s="136">
        <v>1.1142834922190227E-3</v>
      </c>
      <c r="AI33" s="136">
        <v>2.3612009861966855E-2</v>
      </c>
      <c r="AJ33" s="136">
        <v>5.7634627028710264E-4</v>
      </c>
      <c r="AK33" s="136">
        <v>2.993056427333194E-3</v>
      </c>
      <c r="AL33" s="137">
        <v>4.6204052740678831E-3</v>
      </c>
    </row>
    <row r="34" spans="1:38">
      <c r="A34" s="67">
        <v>64</v>
      </c>
      <c r="B34" s="26" t="s">
        <v>62</v>
      </c>
      <c r="C34" s="132">
        <v>2.023181697183434E-3</v>
      </c>
      <c r="D34" s="133">
        <v>2.4962087491274423E-4</v>
      </c>
      <c r="E34" s="133">
        <v>1.3004218195020252E-4</v>
      </c>
      <c r="F34" s="133">
        <v>4.4929485215168564E-5</v>
      </c>
      <c r="G34" s="133">
        <v>1.7051263194385222E-3</v>
      </c>
      <c r="H34" s="133">
        <v>1.3048653148245787E-4</v>
      </c>
      <c r="I34" s="133">
        <v>1.4495084804360225E-3</v>
      </c>
      <c r="J34" s="133">
        <v>5.9448883114409073E-2</v>
      </c>
      <c r="K34" s="133">
        <v>1.1604370051446241E-2</v>
      </c>
      <c r="L34" s="133">
        <v>6.4873022229113074E-4</v>
      </c>
      <c r="M34" s="133">
        <v>5.459084386965292E-4</v>
      </c>
      <c r="N34" s="133">
        <v>3.4507399998764493E-4</v>
      </c>
      <c r="O34" s="133">
        <v>1.8045576106223474E-4</v>
      </c>
      <c r="P34" s="133">
        <v>1.8919924300034821E-3</v>
      </c>
      <c r="Q34" s="133">
        <v>7.2048169661803985E-6</v>
      </c>
      <c r="R34" s="133">
        <v>3.0186016340091435E-5</v>
      </c>
      <c r="S34" s="133">
        <v>1.113049907836151E-5</v>
      </c>
      <c r="T34" s="133">
        <v>5.9580813571396814E-4</v>
      </c>
      <c r="U34" s="133">
        <v>2.2914896206717291E-3</v>
      </c>
      <c r="V34" s="133">
        <v>8.1611783605642224E-3</v>
      </c>
      <c r="W34" s="133">
        <v>1.506301779154739E-2</v>
      </c>
      <c r="X34" s="133">
        <v>6.9846294505623002E-3</v>
      </c>
      <c r="Y34" s="133">
        <v>3.3300674759941407E-3</v>
      </c>
      <c r="Z34" s="133">
        <v>4.0113711381054476E-2</v>
      </c>
      <c r="AA34" s="133">
        <v>6.7306116762796053E-3</v>
      </c>
      <c r="AB34" s="133">
        <v>1.1557904497083408E-2</v>
      </c>
      <c r="AC34" s="133">
        <v>1.5942598679989737E-2</v>
      </c>
      <c r="AD34" s="133">
        <v>1.1567057257096454E-2</v>
      </c>
      <c r="AE34" s="133">
        <v>8.8470146125462813E-4</v>
      </c>
      <c r="AF34" s="133">
        <v>4.279212391769106E-3</v>
      </c>
      <c r="AG34" s="133">
        <v>1.0282680914593703</v>
      </c>
      <c r="AH34" s="133">
        <v>1.4720698800989921E-3</v>
      </c>
      <c r="AI34" s="133">
        <v>2.7449418778884203E-2</v>
      </c>
      <c r="AJ34" s="133">
        <v>1.2904020801452937E-2</v>
      </c>
      <c r="AK34" s="133">
        <v>2.6229717197759571E-3</v>
      </c>
      <c r="AL34" s="134">
        <v>3.8998784054172864E-3</v>
      </c>
    </row>
    <row r="35" spans="1:38">
      <c r="A35" s="67">
        <v>65</v>
      </c>
      <c r="B35" s="26" t="s">
        <v>63</v>
      </c>
      <c r="C35" s="132">
        <v>1.6477502895710483E-3</v>
      </c>
      <c r="D35" s="133">
        <v>4.6372894924465359E-4</v>
      </c>
      <c r="E35" s="133">
        <v>4.1608925514606352E-6</v>
      </c>
      <c r="F35" s="133">
        <v>2.0443429519729304E-5</v>
      </c>
      <c r="G35" s="133">
        <v>3.2041974828065414E-4</v>
      </c>
      <c r="H35" s="133">
        <v>8.2643405655716186E-4</v>
      </c>
      <c r="I35" s="133">
        <v>3.6154714264820991E-3</v>
      </c>
      <c r="J35" s="133">
        <v>2.0826980451784877E-3</v>
      </c>
      <c r="K35" s="133">
        <v>5.5155208368916006E-3</v>
      </c>
      <c r="L35" s="133">
        <v>4.3691814746839059E-4</v>
      </c>
      <c r="M35" s="133">
        <v>5.6138069213794428E-4</v>
      </c>
      <c r="N35" s="133">
        <v>8.213564296719061E-5</v>
      </c>
      <c r="O35" s="133">
        <v>3.9269820255527309E-4</v>
      </c>
      <c r="P35" s="133">
        <v>1.9579537063645132E-4</v>
      </c>
      <c r="Q35" s="133">
        <v>7.064000180543164E-6</v>
      </c>
      <c r="R35" s="133">
        <v>2.3947768015835461E-5</v>
      </c>
      <c r="S35" s="133">
        <v>1.8574045479213947E-5</v>
      </c>
      <c r="T35" s="133">
        <v>8.7551792694559724E-4</v>
      </c>
      <c r="U35" s="133">
        <v>1.1816216571521354E-2</v>
      </c>
      <c r="V35" s="133">
        <v>6.6268901994752522E-3</v>
      </c>
      <c r="W35" s="133">
        <v>6.5600572361307272E-3</v>
      </c>
      <c r="X35" s="133">
        <v>3.4010934341684E-3</v>
      </c>
      <c r="Y35" s="133">
        <v>5.4190569419763283E-4</v>
      </c>
      <c r="Z35" s="133">
        <v>3.418741954150601E-2</v>
      </c>
      <c r="AA35" s="133">
        <v>4.5851346283639821E-2</v>
      </c>
      <c r="AB35" s="133">
        <v>1.5967873466701556E-2</v>
      </c>
      <c r="AC35" s="133">
        <v>2.8726086019051366E-2</v>
      </c>
      <c r="AD35" s="133">
        <v>4.021580591307173E-2</v>
      </c>
      <c r="AE35" s="133">
        <v>9.2303674484731329E-4</v>
      </c>
      <c r="AF35" s="133">
        <v>1.1260486995619691E-3</v>
      </c>
      <c r="AG35" s="133">
        <v>1.1686721123710848E-4</v>
      </c>
      <c r="AH35" s="133">
        <v>1.0004383829953358</v>
      </c>
      <c r="AI35" s="133">
        <v>3.8836211695801051E-2</v>
      </c>
      <c r="AJ35" s="133">
        <v>1.8439216752624604E-3</v>
      </c>
      <c r="AK35" s="133">
        <v>5.0702910576102709E-3</v>
      </c>
      <c r="AL35" s="134">
        <v>4.0688652910460775E-3</v>
      </c>
    </row>
    <row r="36" spans="1:38">
      <c r="A36" s="67">
        <v>66</v>
      </c>
      <c r="B36" s="26" t="s">
        <v>27</v>
      </c>
      <c r="C36" s="132">
        <v>9.075372051032209E-5</v>
      </c>
      <c r="D36" s="133">
        <v>1.5039318960248949E-4</v>
      </c>
      <c r="E36" s="133">
        <v>9.2918496227642678E-7</v>
      </c>
      <c r="F36" s="133">
        <v>2.0001994370253425E-5</v>
      </c>
      <c r="G36" s="133">
        <v>2.1648899939392684E-5</v>
      </c>
      <c r="H36" s="133">
        <v>9.3934241358960892E-5</v>
      </c>
      <c r="I36" s="133">
        <v>1.1700267659260446E-3</v>
      </c>
      <c r="J36" s="133">
        <v>2.5930491496490931E-3</v>
      </c>
      <c r="K36" s="133">
        <v>3.6735096819797779E-3</v>
      </c>
      <c r="L36" s="133">
        <v>8.6740333633634494E-4</v>
      </c>
      <c r="M36" s="133">
        <v>2.4463180263460814E-3</v>
      </c>
      <c r="N36" s="133">
        <v>2.1127095004005542E-4</v>
      </c>
      <c r="O36" s="133">
        <v>2.4721719539306261E-4</v>
      </c>
      <c r="P36" s="133">
        <v>3.9840377153559725E-3</v>
      </c>
      <c r="Q36" s="133">
        <v>1.3285766850336389E-4</v>
      </c>
      <c r="R36" s="133">
        <v>4.9823301829802461E-4</v>
      </c>
      <c r="S36" s="133">
        <v>1.2150118084455179E-4</v>
      </c>
      <c r="T36" s="133">
        <v>1.8849177131436322E-2</v>
      </c>
      <c r="U36" s="133">
        <v>5.3574334048097855E-3</v>
      </c>
      <c r="V36" s="133">
        <v>4.778921387452814E-3</v>
      </c>
      <c r="W36" s="133">
        <v>8.6046613486359252E-3</v>
      </c>
      <c r="X36" s="133">
        <v>1.425193106760787E-3</v>
      </c>
      <c r="Y36" s="133">
        <v>6.3210753582156206E-4</v>
      </c>
      <c r="Z36" s="133">
        <v>1.864436137911046E-2</v>
      </c>
      <c r="AA36" s="133">
        <v>1.0325641332274513E-2</v>
      </c>
      <c r="AB36" s="133">
        <v>6.7699096413768979E-3</v>
      </c>
      <c r="AC36" s="133">
        <v>1.4953985933834926E-2</v>
      </c>
      <c r="AD36" s="133">
        <v>3.3732300812000737E-2</v>
      </c>
      <c r="AE36" s="133">
        <v>1.0424066553226629E-3</v>
      </c>
      <c r="AF36" s="133">
        <v>3.5110802217576385E-3</v>
      </c>
      <c r="AG36" s="133">
        <v>9.2972960954960127E-5</v>
      </c>
      <c r="AH36" s="133">
        <v>2.6617468401485206E-3</v>
      </c>
      <c r="AI36" s="133">
        <v>1.0537724127039216</v>
      </c>
      <c r="AJ36" s="133">
        <v>1.0720558355358748E-3</v>
      </c>
      <c r="AK36" s="133">
        <v>1.8542977945632364E-3</v>
      </c>
      <c r="AL36" s="134">
        <v>4.595063287214444E-3</v>
      </c>
    </row>
    <row r="37" spans="1:38">
      <c r="A37" s="67">
        <v>67</v>
      </c>
      <c r="B37" s="26" t="s">
        <v>28</v>
      </c>
      <c r="C37" s="132">
        <v>9.2017859333682842E-3</v>
      </c>
      <c r="D37" s="133">
        <v>7.5794201394364534E-4</v>
      </c>
      <c r="E37" s="133">
        <v>6.9491190980694245E-4</v>
      </c>
      <c r="F37" s="133">
        <v>6.8363447952163423E-5</v>
      </c>
      <c r="G37" s="133">
        <v>1.2530707696657029E-2</v>
      </c>
      <c r="H37" s="133">
        <v>2.3607681816110537E-4</v>
      </c>
      <c r="I37" s="133">
        <v>1.869417987029181E-3</v>
      </c>
      <c r="J37" s="133">
        <v>2.7420627561066417E-3</v>
      </c>
      <c r="K37" s="133">
        <v>1.0693340339502224E-2</v>
      </c>
      <c r="L37" s="133">
        <v>1.0758840931144741E-3</v>
      </c>
      <c r="M37" s="133">
        <v>6.6176144234936533E-4</v>
      </c>
      <c r="N37" s="133">
        <v>9.0260578050708096E-5</v>
      </c>
      <c r="O37" s="133">
        <v>3.3408722389021448E-4</v>
      </c>
      <c r="P37" s="133">
        <v>9.3685348794640168E-4</v>
      </c>
      <c r="Q37" s="133">
        <v>5.1240935749371119E-6</v>
      </c>
      <c r="R37" s="133">
        <v>3.6270118861835308E-5</v>
      </c>
      <c r="S37" s="133">
        <v>3.5395595489500079E-5</v>
      </c>
      <c r="T37" s="133">
        <v>6.3228855190172338E-4</v>
      </c>
      <c r="U37" s="133">
        <v>5.6832028495002636E-3</v>
      </c>
      <c r="V37" s="133">
        <v>1.0779013409535026E-2</v>
      </c>
      <c r="W37" s="133">
        <v>3.6367672670455084E-2</v>
      </c>
      <c r="X37" s="133">
        <v>1.094950408187525E-2</v>
      </c>
      <c r="Y37" s="133">
        <v>1.2585817204183431E-2</v>
      </c>
      <c r="Z37" s="133">
        <v>4.1223929675865377E-2</v>
      </c>
      <c r="AA37" s="133">
        <v>1.0088776663864523E-2</v>
      </c>
      <c r="AB37" s="133">
        <v>1.0450339974357972E-2</v>
      </c>
      <c r="AC37" s="133">
        <v>3.057046389100445E-2</v>
      </c>
      <c r="AD37" s="133">
        <v>1.543753140072629E-2</v>
      </c>
      <c r="AE37" s="133">
        <v>6.636387946853268E-4</v>
      </c>
      <c r="AF37" s="133">
        <v>1.1656860764871558E-3</v>
      </c>
      <c r="AG37" s="133">
        <v>1.220634706169325E-4</v>
      </c>
      <c r="AH37" s="133">
        <v>1.0947644568946226E-2</v>
      </c>
      <c r="AI37" s="133">
        <v>2.3467452878401639E-2</v>
      </c>
      <c r="AJ37" s="133">
        <v>1.0051077271613271</v>
      </c>
      <c r="AK37" s="133">
        <v>1.738149732762046E-3</v>
      </c>
      <c r="AL37" s="134">
        <v>2.9254055946965046E-3</v>
      </c>
    </row>
    <row r="38" spans="1:38">
      <c r="A38" s="68">
        <v>68</v>
      </c>
      <c r="B38" s="27" t="s">
        <v>29</v>
      </c>
      <c r="C38" s="135">
        <v>4.9935013329590119E-4</v>
      </c>
      <c r="D38" s="136">
        <v>9.6768914545569198E-3</v>
      </c>
      <c r="E38" s="136">
        <v>1.4497784323874356E-6</v>
      </c>
      <c r="F38" s="136">
        <v>2.5988712300959829E-5</v>
      </c>
      <c r="G38" s="136">
        <v>6.2942231656093866E-5</v>
      </c>
      <c r="H38" s="136">
        <v>6.0392338017130841E-4</v>
      </c>
      <c r="I38" s="136">
        <v>7.5719566575316657E-2</v>
      </c>
      <c r="J38" s="136">
        <v>1.0627035054730906E-2</v>
      </c>
      <c r="K38" s="136">
        <v>5.5260274727102314E-3</v>
      </c>
      <c r="L38" s="136">
        <v>2.7841549209124319E-3</v>
      </c>
      <c r="M38" s="136">
        <v>9.9734924374337403E-4</v>
      </c>
      <c r="N38" s="136">
        <v>2.7382359910174816E-4</v>
      </c>
      <c r="O38" s="136">
        <v>2.7865058182253532E-4</v>
      </c>
      <c r="P38" s="136">
        <v>4.752793889530013E-3</v>
      </c>
      <c r="Q38" s="136">
        <v>3.4611466471337252E-4</v>
      </c>
      <c r="R38" s="136">
        <v>1.653979091482182E-5</v>
      </c>
      <c r="S38" s="136">
        <v>9.7606695637344752E-6</v>
      </c>
      <c r="T38" s="136">
        <v>4.7086077390629444E-4</v>
      </c>
      <c r="U38" s="136">
        <v>4.341858488725503E-2</v>
      </c>
      <c r="V38" s="136">
        <v>3.4416615487008304E-3</v>
      </c>
      <c r="W38" s="136">
        <v>9.5518304108813366E-3</v>
      </c>
      <c r="X38" s="136">
        <v>1.26044154648955E-3</v>
      </c>
      <c r="Y38" s="136">
        <v>5.6336878894697217E-4</v>
      </c>
      <c r="Z38" s="136">
        <v>0.17382665900820629</v>
      </c>
      <c r="AA38" s="136">
        <v>3.9272839207346597E-3</v>
      </c>
      <c r="AB38" s="136">
        <v>4.1572975123131102E-3</v>
      </c>
      <c r="AC38" s="136">
        <v>4.4797327728177676E-2</v>
      </c>
      <c r="AD38" s="136">
        <v>5.5983484878000872E-3</v>
      </c>
      <c r="AE38" s="136">
        <v>3.9487232075009282E-4</v>
      </c>
      <c r="AF38" s="136">
        <v>1.9167240690498839E-3</v>
      </c>
      <c r="AG38" s="136">
        <v>1.1784580952629049E-4</v>
      </c>
      <c r="AH38" s="136">
        <v>3.4029084537091122E-4</v>
      </c>
      <c r="AI38" s="136">
        <v>1.0633331504261235E-2</v>
      </c>
      <c r="AJ38" s="136">
        <v>1.4965754644376313E-4</v>
      </c>
      <c r="AK38" s="136">
        <v>1.0006548956536672</v>
      </c>
      <c r="AL38" s="137">
        <v>1.7406482344975772E-3</v>
      </c>
    </row>
    <row r="39" spans="1:38">
      <c r="A39" s="128">
        <v>69</v>
      </c>
      <c r="B39" s="20" t="s">
        <v>30</v>
      </c>
      <c r="C39" s="138">
        <v>1.4404520527608658E-4</v>
      </c>
      <c r="D39" s="139">
        <v>1.1679941728359837E-4</v>
      </c>
      <c r="E39" s="139">
        <v>4.7240121018631941E-6</v>
      </c>
      <c r="F39" s="139">
        <v>8.269158430313139E-5</v>
      </c>
      <c r="G39" s="139">
        <v>3.114180300631128E-4</v>
      </c>
      <c r="H39" s="139">
        <v>7.3552635316959133E-5</v>
      </c>
      <c r="I39" s="139">
        <v>8.9249391940053493E-4</v>
      </c>
      <c r="J39" s="139">
        <v>6.6285997145723559E-3</v>
      </c>
      <c r="K39" s="139">
        <v>2.5432194073711539E-2</v>
      </c>
      <c r="L39" s="139">
        <v>3.8116459327266119E-3</v>
      </c>
      <c r="M39" s="139">
        <v>1.4602608381464774E-2</v>
      </c>
      <c r="N39" s="139">
        <v>1.6128930858121076E-3</v>
      </c>
      <c r="O39" s="139">
        <v>7.6889973948014181E-4</v>
      </c>
      <c r="P39" s="139">
        <v>6.202318308680025E-4</v>
      </c>
      <c r="Q39" s="139">
        <v>1.2433807488932998E-5</v>
      </c>
      <c r="R39" s="139">
        <v>1.5234888326581253E-4</v>
      </c>
      <c r="S39" s="139">
        <v>5.0620373724495767E-5</v>
      </c>
      <c r="T39" s="139">
        <v>2.5287558498896757E-3</v>
      </c>
      <c r="U39" s="139">
        <v>3.6484072841065822E-3</v>
      </c>
      <c r="V39" s="139">
        <v>9.1317178657634689E-3</v>
      </c>
      <c r="W39" s="139">
        <v>1.5529472571117706E-2</v>
      </c>
      <c r="X39" s="139">
        <v>5.548702708461634E-3</v>
      </c>
      <c r="Y39" s="139">
        <v>9.3975855502290827E-3</v>
      </c>
      <c r="Z39" s="139">
        <v>1.7671947017306944E-2</v>
      </c>
      <c r="AA39" s="139">
        <v>1.4263186861178119E-2</v>
      </c>
      <c r="AB39" s="139">
        <v>2.3794067189061845E-2</v>
      </c>
      <c r="AC39" s="139">
        <v>8.8760808830558022E-2</v>
      </c>
      <c r="AD39" s="139">
        <v>3.09548840214099E-2</v>
      </c>
      <c r="AE39" s="139">
        <v>0.22718627342935049</v>
      </c>
      <c r="AF39" s="139">
        <v>1.9401275496183569E-2</v>
      </c>
      <c r="AG39" s="139">
        <v>3.4084734605906073E-3</v>
      </c>
      <c r="AH39" s="139">
        <v>2.4157926039393065E-3</v>
      </c>
      <c r="AI39" s="139">
        <v>3.8144243423088892E-2</v>
      </c>
      <c r="AJ39" s="139">
        <v>2.108932401249881E-3</v>
      </c>
      <c r="AK39" s="139">
        <v>1.5865765732874827E-3</v>
      </c>
      <c r="AL39" s="140">
        <v>1.0014664613505702</v>
      </c>
    </row>
    <row r="40" spans="1:38" ht="11.25" customHeight="1"/>
  </sheetData>
  <sheetProtection sheet="1" objects="1" scenarios="1"/>
  <mergeCells count="1">
    <mergeCell ref="A2:B3"/>
  </mergeCells>
  <phoneticPr fontId="32"/>
  <pageMargins left="0.70866141732283472" right="0.70866141732283472" top="0.74803149606299213" bottom="0.74803149606299213" header="0.31496062992125984" footer="0.31496062992125984"/>
  <pageSetup paperSize="9" scale="70" orientation="landscape" horizontalDpi="300" verticalDpi="300" r:id="rId1"/>
  <drawing r:id="rId2"/>
  <legacyDrawing r:id="rId3"/>
  <oleObjects>
    <mc:AlternateContent xmlns:mc="http://schemas.openxmlformats.org/markup-compatibility/2006">
      <mc:Choice Requires="x14">
        <oleObject progId="Equation.3" shapeId="17409" r:id="rId4">
          <objectPr defaultSize="0" autoPict="0" r:id="rId5">
            <anchor moveWithCells="1">
              <from>
                <xdr:col>6</xdr:col>
                <xdr:colOff>295275</xdr:colOff>
                <xdr:row>0</xdr:row>
                <xdr:rowOff>47625</xdr:rowOff>
              </from>
              <to>
                <xdr:col>8</xdr:col>
                <xdr:colOff>561975</xdr:colOff>
                <xdr:row>0</xdr:row>
                <xdr:rowOff>238125</xdr:rowOff>
              </to>
            </anchor>
          </objectPr>
        </oleObject>
      </mc:Choice>
      <mc:Fallback>
        <oleObject progId="Equation.3" shapeId="17409"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AH43"/>
  <sheetViews>
    <sheetView topLeftCell="M1" workbookViewId="0">
      <selection activeCell="AI18" sqref="AI18"/>
    </sheetView>
  </sheetViews>
  <sheetFormatPr defaultRowHeight="11.25"/>
  <cols>
    <col min="1" max="1" width="4" style="59" customWidth="1"/>
    <col min="2" max="2" width="27.1640625" style="53" bestFit="1" customWidth="1"/>
    <col min="3" max="3" width="12.1640625" style="53" bestFit="1" customWidth="1"/>
    <col min="4" max="5" width="14.83203125" style="120" customWidth="1"/>
    <col min="6" max="6" width="27" style="53" customWidth="1"/>
    <col min="7" max="7" width="12.1640625" style="53" bestFit="1" customWidth="1"/>
    <col min="8" max="8" width="2.6640625" style="53" customWidth="1"/>
    <col min="9" max="9" width="14.5" style="53" bestFit="1" customWidth="1"/>
    <col min="10" max="10" width="15.5" style="120" customWidth="1"/>
    <col min="11" max="11" width="14.5" style="120" customWidth="1"/>
    <col min="12" max="12" width="23.83203125" style="53" customWidth="1"/>
    <col min="13" max="13" width="12.1640625" style="53" bestFit="1" customWidth="1"/>
    <col min="14" max="14" width="2" style="53" customWidth="1"/>
    <col min="15" max="15" width="14.5" style="120" bestFit="1" customWidth="1"/>
    <col min="16" max="16" width="15.83203125" style="120" customWidth="1"/>
    <col min="17" max="17" width="14.5" style="120" customWidth="1"/>
    <col min="18" max="18" width="23.83203125" style="120" customWidth="1"/>
    <col min="19" max="19" width="12.1640625" style="120" bestFit="1" customWidth="1"/>
    <col min="20" max="20" width="2.6640625" style="120" customWidth="1"/>
    <col min="21" max="21" width="14.5" style="120" bestFit="1" customWidth="1"/>
    <col min="22" max="22" width="15.33203125" style="120" customWidth="1"/>
    <col min="23" max="23" width="14.5" style="120" customWidth="1"/>
    <col min="24" max="24" width="23.83203125" style="120" customWidth="1"/>
    <col min="25" max="25" width="12.1640625" style="120" bestFit="1" customWidth="1"/>
    <col min="26" max="26" width="2" style="120" customWidth="1"/>
    <col min="27" max="27" width="23.83203125" style="120" customWidth="1"/>
    <col min="28" max="28" width="12.1640625" style="120" bestFit="1" customWidth="1"/>
    <col min="29" max="29" width="4.6640625" style="120" customWidth="1"/>
    <col min="30" max="30" width="16.5" style="120" customWidth="1"/>
    <col min="31" max="31" width="15.1640625" style="120" customWidth="1"/>
    <col min="32" max="32" width="9.33203125" style="120"/>
    <col min="33" max="16384" width="9.33203125" style="53"/>
  </cols>
  <sheetData>
    <row r="1" spans="1:34" s="120" customFormat="1">
      <c r="A1" s="59"/>
    </row>
    <row r="2" spans="1:34" ht="15.75" customHeight="1">
      <c r="G2" s="121" t="s">
        <v>111</v>
      </c>
      <c r="M2" s="121" t="s">
        <v>111</v>
      </c>
      <c r="S2" s="121" t="s">
        <v>111</v>
      </c>
      <c r="Y2" s="121" t="s">
        <v>111</v>
      </c>
      <c r="AB2" s="121" t="s">
        <v>111</v>
      </c>
    </row>
    <row r="3" spans="1:34" ht="30" customHeight="1">
      <c r="A3" s="69"/>
      <c r="B3" s="70"/>
      <c r="C3" s="303" t="s">
        <v>163</v>
      </c>
      <c r="D3" s="303" t="s">
        <v>161</v>
      </c>
      <c r="E3" s="303" t="s">
        <v>164</v>
      </c>
      <c r="F3" s="303" t="s">
        <v>118</v>
      </c>
      <c r="G3" s="303" t="s">
        <v>110</v>
      </c>
      <c r="I3" s="307" t="s">
        <v>165</v>
      </c>
      <c r="J3" s="307" t="s">
        <v>166</v>
      </c>
      <c r="K3" s="307" t="s">
        <v>168</v>
      </c>
      <c r="L3" s="307" t="s">
        <v>118</v>
      </c>
      <c r="M3" s="307" t="s">
        <v>110</v>
      </c>
      <c r="O3" s="305" t="s">
        <v>170</v>
      </c>
      <c r="P3" s="305" t="s">
        <v>182</v>
      </c>
      <c r="Q3" s="305" t="s">
        <v>173</v>
      </c>
      <c r="R3" s="305" t="s">
        <v>121</v>
      </c>
      <c r="S3" s="305" t="s">
        <v>110</v>
      </c>
      <c r="U3" s="315" t="s">
        <v>176</v>
      </c>
      <c r="V3" s="315" t="s">
        <v>181</v>
      </c>
      <c r="W3" s="244"/>
      <c r="X3" s="315" t="s">
        <v>118</v>
      </c>
      <c r="Y3" s="315" t="s">
        <v>110</v>
      </c>
      <c r="AA3" s="317" t="s">
        <v>141</v>
      </c>
      <c r="AB3" s="317" t="s">
        <v>110</v>
      </c>
      <c r="AD3" s="313" t="s">
        <v>150</v>
      </c>
      <c r="AE3" s="309" t="s">
        <v>151</v>
      </c>
      <c r="AF3" s="310"/>
    </row>
    <row r="4" spans="1:34" ht="30" customHeight="1">
      <c r="A4" s="71"/>
      <c r="B4" s="72"/>
      <c r="C4" s="304"/>
      <c r="D4" s="304"/>
      <c r="E4" s="304"/>
      <c r="F4" s="304"/>
      <c r="G4" s="304"/>
      <c r="I4" s="308"/>
      <c r="J4" s="308"/>
      <c r="K4" s="308"/>
      <c r="L4" s="308"/>
      <c r="M4" s="308"/>
      <c r="O4" s="306"/>
      <c r="P4" s="306"/>
      <c r="Q4" s="306"/>
      <c r="R4" s="306"/>
      <c r="S4" s="306"/>
      <c r="U4" s="316"/>
      <c r="V4" s="316"/>
      <c r="W4" s="245"/>
      <c r="X4" s="316"/>
      <c r="Y4" s="316"/>
      <c r="AA4" s="318"/>
      <c r="AB4" s="318"/>
      <c r="AD4" s="314"/>
      <c r="AE4" s="311"/>
      <c r="AF4" s="312"/>
    </row>
    <row r="5" spans="1:34" ht="54" customHeight="1">
      <c r="A5" s="61"/>
      <c r="B5" s="48"/>
      <c r="C5" s="240" t="s">
        <v>33</v>
      </c>
      <c r="D5" s="240" t="s">
        <v>160</v>
      </c>
      <c r="E5" s="240" t="s">
        <v>162</v>
      </c>
      <c r="F5" s="240" t="s">
        <v>115</v>
      </c>
      <c r="G5" s="240"/>
      <c r="I5" s="241" t="s">
        <v>116</v>
      </c>
      <c r="J5" s="241" t="s">
        <v>167</v>
      </c>
      <c r="K5" s="241" t="s">
        <v>169</v>
      </c>
      <c r="L5" s="241" t="s">
        <v>140</v>
      </c>
      <c r="M5" s="241"/>
      <c r="O5" s="242" t="s">
        <v>171</v>
      </c>
      <c r="P5" s="242" t="s">
        <v>172</v>
      </c>
      <c r="Q5" s="242" t="s">
        <v>174</v>
      </c>
      <c r="R5" s="242" t="s">
        <v>175</v>
      </c>
      <c r="S5" s="242"/>
      <c r="U5" s="243" t="s">
        <v>177</v>
      </c>
      <c r="V5" s="243" t="s">
        <v>178</v>
      </c>
      <c r="W5" s="243" t="s">
        <v>179</v>
      </c>
      <c r="X5" s="243" t="s">
        <v>180</v>
      </c>
      <c r="Y5" s="243"/>
      <c r="AA5" s="54" t="s">
        <v>202</v>
      </c>
      <c r="AB5" s="54"/>
      <c r="AD5" s="211" t="s">
        <v>203</v>
      </c>
      <c r="AE5" s="301" t="s">
        <v>206</v>
      </c>
      <c r="AF5" s="302"/>
    </row>
    <row r="6" spans="1:34">
      <c r="A6" s="55">
        <v>1</v>
      </c>
      <c r="B6" s="40" t="s">
        <v>0</v>
      </c>
      <c r="C6" s="167">
        <f>データ入力表!E11</f>
        <v>5</v>
      </c>
      <c r="D6" s="239">
        <f>各種係数!C4</f>
        <v>8.6263346176910505E-2</v>
      </c>
      <c r="E6" s="172">
        <f>C6*D6</f>
        <v>0.43131673088455252</v>
      </c>
      <c r="F6" s="172">
        <f t="array" ref="F6:F41">MMULT(転置逆行列係数!C4:AL39,計算!E6:E41)</f>
        <v>0.7669224590002196</v>
      </c>
      <c r="G6" s="167">
        <f>IFERROR((F6/F$42)*100,0)</f>
        <v>1.5591469744374615</v>
      </c>
      <c r="I6" s="167">
        <f>データ入力表!F11</f>
        <v>0</v>
      </c>
      <c r="J6" s="239">
        <f>各種係数!D4</f>
        <v>0.23671241185836683</v>
      </c>
      <c r="K6" s="172">
        <f>I6*J6</f>
        <v>0</v>
      </c>
      <c r="L6" s="172">
        <f t="array" ref="L6:L41">MMULT(転置逆行列係数!C4:AL39,計算!K6:K41)</f>
        <v>0</v>
      </c>
      <c r="M6" s="167">
        <f>IFERROR((L6/L$42)*100,0)</f>
        <v>0</v>
      </c>
      <c r="O6" s="167">
        <f>データ入力表!G11</f>
        <v>0</v>
      </c>
      <c r="P6" s="239">
        <f>各種係数!E4</f>
        <v>0.14767816155336058</v>
      </c>
      <c r="Q6" s="172">
        <f>O6*P6</f>
        <v>0</v>
      </c>
      <c r="R6" s="172">
        <f t="array" ref="R6:R41">MMULT(転置逆行列係数!C4:AL39,計算!Q6:Q41)</f>
        <v>0</v>
      </c>
      <c r="S6" s="167">
        <f>IFERROR((R6/R$42)*100,0)</f>
        <v>0</v>
      </c>
      <c r="U6" s="167">
        <f>データ入力表!H11</f>
        <v>0</v>
      </c>
      <c r="V6" s="239">
        <f>各種係数!F4</f>
        <v>4.3962255047250119E-2</v>
      </c>
      <c r="W6" s="172">
        <f>U6*V6</f>
        <v>0</v>
      </c>
      <c r="X6" s="172">
        <f t="array" ref="X6:X41">MMULT(転置逆行列係数!C4:AL39,計算!W6:W41)</f>
        <v>0</v>
      </c>
      <c r="Y6" s="167">
        <f>IFERROR((X6/X$42)*100,0)</f>
        <v>0</v>
      </c>
      <c r="AA6" s="172">
        <f>F6+L6+R6+X6</f>
        <v>0.7669224590002196</v>
      </c>
      <c r="AB6" s="167">
        <f>IFERROR((AA6/AA$42)*100,0)</f>
        <v>1.5591469744374615</v>
      </c>
      <c r="AD6" s="212">
        <f>'H23取引基本表（生産者）(36)'!BB4</f>
        <v>145079</v>
      </c>
      <c r="AE6" s="213">
        <f>AA6*AD6</f>
        <v>111264.34342929286</v>
      </c>
      <c r="AF6" s="214"/>
      <c r="AG6" s="178"/>
      <c r="AH6" s="177"/>
    </row>
    <row r="7" spans="1:34">
      <c r="A7" s="55">
        <v>2</v>
      </c>
      <c r="B7" s="40" t="s">
        <v>1</v>
      </c>
      <c r="C7" s="168">
        <f>データ入力表!E12</f>
        <v>5</v>
      </c>
      <c r="D7" s="220">
        <f>各種係数!C5</f>
        <v>0.13783524587453289</v>
      </c>
      <c r="E7" s="173">
        <f t="shared" ref="E7:E41" si="0">C7*D7</f>
        <v>0.68917622937266443</v>
      </c>
      <c r="F7" s="173">
        <v>0.99287009549602201</v>
      </c>
      <c r="G7" s="168">
        <f t="shared" ref="G7:G42" si="1">IFERROR((F7/F$42)*100,0)</f>
        <v>2.0184966383956335</v>
      </c>
      <c r="I7" s="168">
        <f>データ入力表!F12</f>
        <v>0</v>
      </c>
      <c r="J7" s="220">
        <f>各種係数!D5</f>
        <v>0.39095208174873508</v>
      </c>
      <c r="K7" s="173">
        <f t="shared" ref="K7:K41" si="2">I7*J7</f>
        <v>0</v>
      </c>
      <c r="L7" s="173">
        <v>0</v>
      </c>
      <c r="M7" s="168">
        <f t="shared" ref="M7:M42" si="3">IFERROR((L7/L$42)*100,0)</f>
        <v>0</v>
      </c>
      <c r="O7" s="168">
        <f>データ入力表!G12</f>
        <v>0</v>
      </c>
      <c r="P7" s="220">
        <f>各種係数!E5</f>
        <v>0.1152815899996693</v>
      </c>
      <c r="Q7" s="173">
        <f t="shared" ref="Q7:Q41" si="4">O7*P7</f>
        <v>0</v>
      </c>
      <c r="R7" s="173">
        <v>0</v>
      </c>
      <c r="S7" s="168">
        <f t="shared" ref="S7:S42" si="5">IFERROR((R7/R$42)*100,0)</f>
        <v>0</v>
      </c>
      <c r="U7" s="168">
        <f>データ入力表!H12</f>
        <v>0</v>
      </c>
      <c r="V7" s="220">
        <f>各種係数!F5</f>
        <v>2.9167631204735606E-2</v>
      </c>
      <c r="W7" s="173">
        <f t="shared" ref="W7:W41" si="6">U7*V7</f>
        <v>0</v>
      </c>
      <c r="X7" s="173">
        <v>0</v>
      </c>
      <c r="Y7" s="168">
        <f t="shared" ref="Y7:Y42" si="7">IFERROR((X7/X$42)*100,0)</f>
        <v>0</v>
      </c>
      <c r="AA7" s="173">
        <f t="shared" ref="AA7:AA41" si="8">F7+L7+R7+X7</f>
        <v>0.99287009549602201</v>
      </c>
      <c r="AB7" s="168">
        <f t="shared" ref="AB7:AB42" si="9">IFERROR((AA7/AA$42)*100,0)</f>
        <v>2.0184966383956335</v>
      </c>
      <c r="AD7" s="91">
        <f>'H23取引基本表（生産者）(36)'!BB5</f>
        <v>30239</v>
      </c>
      <c r="AE7" s="214">
        <f t="shared" ref="AE7:AE41" si="10">AA7*AD7</f>
        <v>30023.398817704208</v>
      </c>
      <c r="AF7" s="214"/>
      <c r="AG7" s="178"/>
      <c r="AH7" s="177"/>
    </row>
    <row r="8" spans="1:34">
      <c r="A8" s="55">
        <v>3</v>
      </c>
      <c r="B8" s="40" t="s">
        <v>2</v>
      </c>
      <c r="C8" s="168">
        <f>データ入力表!E13</f>
        <v>5</v>
      </c>
      <c r="D8" s="220">
        <f>各種係数!C6</f>
        <v>0.11449734394094321</v>
      </c>
      <c r="E8" s="173">
        <f t="shared" si="0"/>
        <v>0.5724867197047161</v>
      </c>
      <c r="F8" s="173">
        <v>0.86814669724362292</v>
      </c>
      <c r="G8" s="168">
        <f t="shared" si="1"/>
        <v>1.7649350080838904</v>
      </c>
      <c r="I8" s="168">
        <f>データ入力表!F13</f>
        <v>0</v>
      </c>
      <c r="J8" s="220">
        <f>各種係数!D6</f>
        <v>0.1831309075491932</v>
      </c>
      <c r="K8" s="173">
        <f t="shared" si="2"/>
        <v>0</v>
      </c>
      <c r="L8" s="173">
        <v>0</v>
      </c>
      <c r="M8" s="168">
        <f t="shared" si="3"/>
        <v>0</v>
      </c>
      <c r="O8" s="168">
        <f>データ入力表!G13</f>
        <v>0</v>
      </c>
      <c r="P8" s="220">
        <f>各種係数!E6</f>
        <v>0.11147966182008628</v>
      </c>
      <c r="Q8" s="173">
        <f t="shared" si="4"/>
        <v>0</v>
      </c>
      <c r="R8" s="173">
        <v>0</v>
      </c>
      <c r="S8" s="168">
        <f t="shared" si="5"/>
        <v>0</v>
      </c>
      <c r="U8" s="168">
        <f>データ入力表!H13</f>
        <v>0</v>
      </c>
      <c r="V8" s="220">
        <f>各種係数!F6</f>
        <v>4.3045614385116095E-2</v>
      </c>
      <c r="W8" s="173">
        <f t="shared" si="6"/>
        <v>0</v>
      </c>
      <c r="X8" s="173">
        <v>0</v>
      </c>
      <c r="Y8" s="168">
        <f t="shared" si="7"/>
        <v>0</v>
      </c>
      <c r="AA8" s="173">
        <f t="shared" si="8"/>
        <v>0.86814669724362292</v>
      </c>
      <c r="AB8" s="168">
        <f t="shared" si="9"/>
        <v>1.7649350080838904</v>
      </c>
      <c r="AD8" s="91">
        <f>'H23取引基本表（生産者）(36)'!BB6</f>
        <v>40097</v>
      </c>
      <c r="AE8" s="214">
        <f t="shared" si="10"/>
        <v>34810.078119377547</v>
      </c>
      <c r="AF8" s="214"/>
      <c r="AG8" s="178"/>
      <c r="AH8" s="177"/>
    </row>
    <row r="9" spans="1:34">
      <c r="A9" s="55">
        <v>6</v>
      </c>
      <c r="B9" s="40" t="s">
        <v>3</v>
      </c>
      <c r="C9" s="168">
        <f>データ入力表!E14</f>
        <v>5</v>
      </c>
      <c r="D9" s="220">
        <f>各種係数!C7</f>
        <v>0.33661656790801708</v>
      </c>
      <c r="E9" s="173">
        <f t="shared" si="0"/>
        <v>1.6830828395400854</v>
      </c>
      <c r="F9" s="173">
        <v>2.1955902643878575</v>
      </c>
      <c r="G9" s="168">
        <f t="shared" si="1"/>
        <v>4.463616728981064</v>
      </c>
      <c r="I9" s="168">
        <f>データ入力表!F14</f>
        <v>0</v>
      </c>
      <c r="J9" s="220">
        <f>各種係数!D7</f>
        <v>-8.3192716713102854E-2</v>
      </c>
      <c r="K9" s="173">
        <f t="shared" si="2"/>
        <v>0</v>
      </c>
      <c r="L9" s="173">
        <v>0</v>
      </c>
      <c r="M9" s="168">
        <f t="shared" si="3"/>
        <v>0</v>
      </c>
      <c r="O9" s="168">
        <f>データ入力表!G14</f>
        <v>0</v>
      </c>
      <c r="P9" s="220">
        <f>各種係数!E7</f>
        <v>7.1380920613742502E-2</v>
      </c>
      <c r="Q9" s="173">
        <f t="shared" si="4"/>
        <v>0</v>
      </c>
      <c r="R9" s="173">
        <v>0</v>
      </c>
      <c r="S9" s="168">
        <f t="shared" si="5"/>
        <v>0</v>
      </c>
      <c r="U9" s="168">
        <f>データ入力表!H14</f>
        <v>0</v>
      </c>
      <c r="V9" s="220">
        <f>各種係数!F7</f>
        <v>3.0020013342228154E-2</v>
      </c>
      <c r="W9" s="173">
        <f t="shared" si="6"/>
        <v>0</v>
      </c>
      <c r="X9" s="173">
        <v>0</v>
      </c>
      <c r="Y9" s="168">
        <f t="shared" si="7"/>
        <v>0</v>
      </c>
      <c r="AA9" s="173">
        <f t="shared" si="8"/>
        <v>2.1955902643878575</v>
      </c>
      <c r="AB9" s="168">
        <f t="shared" si="9"/>
        <v>4.463616728981064</v>
      </c>
      <c r="AD9" s="91">
        <f>'H23取引基本表（生産者）(36)'!BB7</f>
        <v>25483</v>
      </c>
      <c r="AE9" s="214">
        <f t="shared" si="10"/>
        <v>55950.22670739577</v>
      </c>
      <c r="AF9" s="214"/>
      <c r="AG9" s="178"/>
      <c r="AH9" s="177"/>
    </row>
    <row r="10" spans="1:34">
      <c r="A10" s="55">
        <v>11</v>
      </c>
      <c r="B10" s="40" t="s">
        <v>4</v>
      </c>
      <c r="C10" s="168">
        <f>データ入力表!E15</f>
        <v>5</v>
      </c>
      <c r="D10" s="220">
        <f>各種係数!C8</f>
        <v>0.14804389765647238</v>
      </c>
      <c r="E10" s="173">
        <f t="shared" si="0"/>
        <v>0.74021948828236195</v>
      </c>
      <c r="F10" s="173">
        <v>1.0745105884571207</v>
      </c>
      <c r="G10" s="168">
        <f t="shared" si="1"/>
        <v>2.184471080919872</v>
      </c>
      <c r="I10" s="168">
        <f>データ入力表!F15</f>
        <v>0</v>
      </c>
      <c r="J10" s="220">
        <f>各種係数!D8</f>
        <v>6.8369580877882849E-2</v>
      </c>
      <c r="K10" s="173">
        <f t="shared" si="2"/>
        <v>0</v>
      </c>
      <c r="L10" s="173">
        <v>0</v>
      </c>
      <c r="M10" s="168">
        <f t="shared" si="3"/>
        <v>0</v>
      </c>
      <c r="O10" s="168">
        <f>データ入力表!G15</f>
        <v>0</v>
      </c>
      <c r="P10" s="220">
        <f>各種係数!E8</f>
        <v>6.4416261671076808E-2</v>
      </c>
      <c r="Q10" s="173">
        <f t="shared" si="4"/>
        <v>0</v>
      </c>
      <c r="R10" s="173">
        <v>0</v>
      </c>
      <c r="S10" s="168">
        <f t="shared" si="5"/>
        <v>0</v>
      </c>
      <c r="U10" s="168">
        <f>データ入力表!H15</f>
        <v>0</v>
      </c>
      <c r="V10" s="220">
        <f>各種係数!F8</f>
        <v>0.19205049003587857</v>
      </c>
      <c r="W10" s="173">
        <f t="shared" si="6"/>
        <v>0</v>
      </c>
      <c r="X10" s="173">
        <v>0</v>
      </c>
      <c r="Y10" s="168">
        <f t="shared" si="7"/>
        <v>0</v>
      </c>
      <c r="AA10" s="173">
        <f t="shared" si="8"/>
        <v>1.0745105884571207</v>
      </c>
      <c r="AB10" s="168">
        <f t="shared" si="9"/>
        <v>2.184471080919872</v>
      </c>
      <c r="AD10" s="91">
        <f>'H23取引基本表（生産者）(36)'!BB8</f>
        <v>284571</v>
      </c>
      <c r="AE10" s="214">
        <f t="shared" si="10"/>
        <v>305774.5526678313</v>
      </c>
      <c r="AF10" s="214"/>
      <c r="AG10" s="178"/>
      <c r="AH10" s="177"/>
    </row>
    <row r="11" spans="1:34">
      <c r="A11" s="56">
        <v>15</v>
      </c>
      <c r="B11" s="41" t="s">
        <v>5</v>
      </c>
      <c r="C11" s="169">
        <f>データ入力表!E16</f>
        <v>5</v>
      </c>
      <c r="D11" s="221">
        <f>各種係数!C9</f>
        <v>0.19447593527774915</v>
      </c>
      <c r="E11" s="174">
        <f t="shared" si="0"/>
        <v>0.97237967638874578</v>
      </c>
      <c r="F11" s="174">
        <v>1.2459141311053696</v>
      </c>
      <c r="G11" s="169">
        <f t="shared" si="1"/>
        <v>2.5329330561712755</v>
      </c>
      <c r="I11" s="169">
        <f>データ入力表!F16</f>
        <v>0</v>
      </c>
      <c r="J11" s="221">
        <f>各種係数!D9</f>
        <v>0.11949912398227353</v>
      </c>
      <c r="K11" s="174">
        <f t="shared" si="2"/>
        <v>0</v>
      </c>
      <c r="L11" s="174">
        <v>0</v>
      </c>
      <c r="M11" s="169">
        <f t="shared" si="3"/>
        <v>0</v>
      </c>
      <c r="O11" s="169">
        <f>データ入力表!G16</f>
        <v>0</v>
      </c>
      <c r="P11" s="221">
        <f>各種係数!E9</f>
        <v>0.1354735648768422</v>
      </c>
      <c r="Q11" s="174">
        <f t="shared" si="4"/>
        <v>0</v>
      </c>
      <c r="R11" s="174">
        <v>0</v>
      </c>
      <c r="S11" s="169">
        <f t="shared" si="5"/>
        <v>0</v>
      </c>
      <c r="U11" s="169">
        <f>データ入力表!H16</f>
        <v>0</v>
      </c>
      <c r="V11" s="221">
        <f>各種係数!F9</f>
        <v>6.193960630732763E-2</v>
      </c>
      <c r="W11" s="174">
        <f t="shared" si="6"/>
        <v>0</v>
      </c>
      <c r="X11" s="174">
        <v>0</v>
      </c>
      <c r="Y11" s="169">
        <f t="shared" si="7"/>
        <v>0</v>
      </c>
      <c r="AA11" s="174">
        <f t="shared" si="8"/>
        <v>1.2459141311053696</v>
      </c>
      <c r="AB11" s="169">
        <f t="shared" si="9"/>
        <v>2.5329330561712755</v>
      </c>
      <c r="AD11" s="91">
        <f>'H23取引基本表（生産者）(36)'!BB9</f>
        <v>19406</v>
      </c>
      <c r="AE11" s="214">
        <f t="shared" si="10"/>
        <v>24178.209628230805</v>
      </c>
      <c r="AF11" s="214"/>
      <c r="AG11" s="178"/>
      <c r="AH11" s="177"/>
    </row>
    <row r="12" spans="1:34">
      <c r="A12" s="55">
        <v>16</v>
      </c>
      <c r="B12" s="40" t="s">
        <v>6</v>
      </c>
      <c r="C12" s="168">
        <f>データ入力表!E17</f>
        <v>5</v>
      </c>
      <c r="D12" s="220">
        <f>各種係数!C10</f>
        <v>0.20674053177426169</v>
      </c>
      <c r="E12" s="173">
        <f t="shared" si="0"/>
        <v>1.0337026588713085</v>
      </c>
      <c r="F12" s="173">
        <v>1.4530042369725471</v>
      </c>
      <c r="G12" s="168">
        <f t="shared" si="1"/>
        <v>2.9539455173523748</v>
      </c>
      <c r="I12" s="168">
        <f>データ入力表!F17</f>
        <v>0</v>
      </c>
      <c r="J12" s="220">
        <f>各種係数!D10</f>
        <v>0.11981956198808891</v>
      </c>
      <c r="K12" s="173">
        <f t="shared" si="2"/>
        <v>0</v>
      </c>
      <c r="L12" s="173">
        <v>0</v>
      </c>
      <c r="M12" s="168">
        <f t="shared" si="3"/>
        <v>0</v>
      </c>
      <c r="O12" s="168">
        <f>データ入力表!G17</f>
        <v>0</v>
      </c>
      <c r="P12" s="220">
        <f>各種係数!E10</f>
        <v>5.6407321095166059E-2</v>
      </c>
      <c r="Q12" s="173">
        <f t="shared" si="4"/>
        <v>0</v>
      </c>
      <c r="R12" s="173">
        <v>0</v>
      </c>
      <c r="S12" s="168">
        <f t="shared" si="5"/>
        <v>0</v>
      </c>
      <c r="U12" s="168">
        <f>データ入力表!H17</f>
        <v>0</v>
      </c>
      <c r="V12" s="220">
        <f>各種係数!F10</f>
        <v>3.9494664540659877E-2</v>
      </c>
      <c r="W12" s="173">
        <f t="shared" si="6"/>
        <v>0</v>
      </c>
      <c r="X12" s="173">
        <v>0</v>
      </c>
      <c r="Y12" s="168">
        <f t="shared" si="7"/>
        <v>0</v>
      </c>
      <c r="AA12" s="173">
        <f t="shared" si="8"/>
        <v>1.4530042369725471</v>
      </c>
      <c r="AB12" s="168">
        <f t="shared" si="9"/>
        <v>2.9539455173523748</v>
      </c>
      <c r="AD12" s="91">
        <f>'H23取引基本表（生産者）(36)'!BB10</f>
        <v>73377</v>
      </c>
      <c r="AE12" s="214">
        <f t="shared" si="10"/>
        <v>106617.09189633459</v>
      </c>
      <c r="AF12" s="214"/>
      <c r="AG12" s="178"/>
      <c r="AH12" s="177"/>
    </row>
    <row r="13" spans="1:34">
      <c r="A13" s="55">
        <v>20</v>
      </c>
      <c r="B13" s="40" t="s">
        <v>7</v>
      </c>
      <c r="C13" s="168">
        <f>データ入力表!E18</f>
        <v>5</v>
      </c>
      <c r="D13" s="220">
        <f>各種係数!C11</f>
        <v>2.2650912920935105E-2</v>
      </c>
      <c r="E13" s="173">
        <f t="shared" si="0"/>
        <v>0.11325456460467552</v>
      </c>
      <c r="F13" s="173">
        <v>0.38018709546852819</v>
      </c>
      <c r="G13" s="168">
        <f t="shared" si="1"/>
        <v>0.77291719999003483</v>
      </c>
      <c r="I13" s="168">
        <f>データ入力表!F18</f>
        <v>0</v>
      </c>
      <c r="J13" s="220">
        <f>各種係数!D11</f>
        <v>8.6400920276082829E-2</v>
      </c>
      <c r="K13" s="173">
        <f t="shared" si="2"/>
        <v>0</v>
      </c>
      <c r="L13" s="173">
        <v>0</v>
      </c>
      <c r="M13" s="168">
        <f t="shared" si="3"/>
        <v>0</v>
      </c>
      <c r="O13" s="168">
        <f>データ入力表!G18</f>
        <v>0</v>
      </c>
      <c r="P13" s="220">
        <f>各種係数!E11</f>
        <v>7.003571659733214E-2</v>
      </c>
      <c r="Q13" s="173">
        <f t="shared" si="4"/>
        <v>0</v>
      </c>
      <c r="R13" s="173">
        <v>0</v>
      </c>
      <c r="S13" s="168">
        <f t="shared" si="5"/>
        <v>0</v>
      </c>
      <c r="U13" s="168">
        <f>データ入力表!H18</f>
        <v>0</v>
      </c>
      <c r="V13" s="220">
        <f>各種係数!F11</f>
        <v>2.0675320243131762E-2</v>
      </c>
      <c r="W13" s="173">
        <f t="shared" si="6"/>
        <v>0</v>
      </c>
      <c r="X13" s="173">
        <v>0</v>
      </c>
      <c r="Y13" s="168">
        <f t="shared" si="7"/>
        <v>0</v>
      </c>
      <c r="AA13" s="173">
        <f t="shared" si="8"/>
        <v>0.38018709546852819</v>
      </c>
      <c r="AB13" s="168">
        <f t="shared" si="9"/>
        <v>0.77291719999003483</v>
      </c>
      <c r="AD13" s="91">
        <f>'H23取引基本表（生産者）(36)'!BB11</f>
        <v>679796</v>
      </c>
      <c r="AE13" s="214">
        <f t="shared" si="10"/>
        <v>258449.66675112359</v>
      </c>
      <c r="AF13" s="214"/>
      <c r="AG13" s="178"/>
      <c r="AH13" s="177"/>
    </row>
    <row r="14" spans="1:34">
      <c r="A14" s="55">
        <v>21</v>
      </c>
      <c r="B14" s="40" t="s">
        <v>8</v>
      </c>
      <c r="C14" s="168">
        <f>データ入力表!E19</f>
        <v>5</v>
      </c>
      <c r="D14" s="220">
        <f>各種係数!C12</f>
        <v>4.4438733442556241E-3</v>
      </c>
      <c r="E14" s="173">
        <f t="shared" si="0"/>
        <v>2.2219366721278121E-2</v>
      </c>
      <c r="F14" s="173">
        <v>8.8374350414849007E-2</v>
      </c>
      <c r="G14" s="168">
        <f t="shared" si="1"/>
        <v>0.17966431866764304</v>
      </c>
      <c r="I14" s="168">
        <f>データ入力表!F19</f>
        <v>0</v>
      </c>
      <c r="J14" s="220">
        <f>各種係数!D12</f>
        <v>-1.234379517491728E-2</v>
      </c>
      <c r="K14" s="173">
        <f t="shared" si="2"/>
        <v>0</v>
      </c>
      <c r="L14" s="173">
        <v>0</v>
      </c>
      <c r="M14" s="168">
        <f t="shared" si="3"/>
        <v>0</v>
      </c>
      <c r="O14" s="168">
        <f>データ入力表!G19</f>
        <v>0</v>
      </c>
      <c r="P14" s="220">
        <f>各種係数!E12</f>
        <v>6.174306916380224E-2</v>
      </c>
      <c r="Q14" s="173">
        <f t="shared" si="4"/>
        <v>0</v>
      </c>
      <c r="R14" s="173">
        <v>0</v>
      </c>
      <c r="S14" s="168">
        <f t="shared" si="5"/>
        <v>0</v>
      </c>
      <c r="U14" s="168">
        <f>データ入力表!H19</f>
        <v>0</v>
      </c>
      <c r="V14" s="220">
        <f>各種係数!F12</f>
        <v>0.17268061935815476</v>
      </c>
      <c r="W14" s="173">
        <f t="shared" si="6"/>
        <v>0</v>
      </c>
      <c r="X14" s="173">
        <v>0</v>
      </c>
      <c r="Y14" s="168">
        <f t="shared" si="7"/>
        <v>0</v>
      </c>
      <c r="AA14" s="173">
        <f t="shared" si="8"/>
        <v>8.8374350414849007E-2</v>
      </c>
      <c r="AB14" s="168">
        <f t="shared" si="9"/>
        <v>0.17966431866764304</v>
      </c>
      <c r="AD14" s="91">
        <f>'H23取引基本表（生産者）(36)'!BB12</f>
        <v>747096</v>
      </c>
      <c r="AE14" s="214">
        <f t="shared" si="10"/>
        <v>66024.123697532035</v>
      </c>
      <c r="AF14" s="214"/>
      <c r="AG14" s="178"/>
      <c r="AH14" s="177"/>
    </row>
    <row r="15" spans="1:34">
      <c r="A15" s="57">
        <v>25</v>
      </c>
      <c r="B15" s="42" t="s">
        <v>9</v>
      </c>
      <c r="C15" s="170">
        <f>データ入力表!E20</f>
        <v>5</v>
      </c>
      <c r="D15" s="222">
        <f>各種係数!C13</f>
        <v>0.18238705101998248</v>
      </c>
      <c r="E15" s="175">
        <f t="shared" si="0"/>
        <v>0.91193525509991247</v>
      </c>
      <c r="F15" s="175">
        <v>1.2651745567726866</v>
      </c>
      <c r="G15" s="170">
        <f t="shared" si="1"/>
        <v>2.5720893412078651</v>
      </c>
      <c r="I15" s="170">
        <f>データ入力表!F20</f>
        <v>0</v>
      </c>
      <c r="J15" s="222">
        <f>各種係数!D13</f>
        <v>0.12246047307162822</v>
      </c>
      <c r="K15" s="175">
        <f t="shared" si="2"/>
        <v>0</v>
      </c>
      <c r="L15" s="175">
        <v>0</v>
      </c>
      <c r="M15" s="170">
        <f t="shared" si="3"/>
        <v>0</v>
      </c>
      <c r="O15" s="170">
        <f>データ入力表!G20</f>
        <v>0</v>
      </c>
      <c r="P15" s="222">
        <f>各種係数!E13</f>
        <v>0.10778649201118018</v>
      </c>
      <c r="Q15" s="175">
        <f t="shared" si="4"/>
        <v>0</v>
      </c>
      <c r="R15" s="175">
        <v>0</v>
      </c>
      <c r="S15" s="170">
        <f t="shared" si="5"/>
        <v>0</v>
      </c>
      <c r="U15" s="170">
        <f>データ入力表!H20</f>
        <v>0</v>
      </c>
      <c r="V15" s="222">
        <f>各種係数!F13</f>
        <v>3.6804889241166407E-2</v>
      </c>
      <c r="W15" s="175">
        <f t="shared" si="6"/>
        <v>0</v>
      </c>
      <c r="X15" s="175">
        <v>0</v>
      </c>
      <c r="Y15" s="170">
        <f t="shared" si="7"/>
        <v>0</v>
      </c>
      <c r="AA15" s="175">
        <f t="shared" si="8"/>
        <v>1.2651745567726866</v>
      </c>
      <c r="AB15" s="170">
        <f t="shared" si="9"/>
        <v>2.5720893412078651</v>
      </c>
      <c r="AD15" s="91">
        <f>'H23取引基本表（生産者）(36)'!BB13</f>
        <v>95884</v>
      </c>
      <c r="AE15" s="214">
        <f t="shared" si="10"/>
        <v>121309.99720159228</v>
      </c>
      <c r="AF15" s="214"/>
      <c r="AG15" s="178"/>
      <c r="AH15" s="177"/>
    </row>
    <row r="16" spans="1:34">
      <c r="A16" s="55">
        <v>26</v>
      </c>
      <c r="B16" s="40" t="s">
        <v>10</v>
      </c>
      <c r="C16" s="168">
        <f>データ入力表!E21</f>
        <v>5</v>
      </c>
      <c r="D16" s="220">
        <f>各種係数!C14</f>
        <v>1.6710808292324679E-2</v>
      </c>
      <c r="E16" s="173">
        <f t="shared" si="0"/>
        <v>8.3554041461623402E-2</v>
      </c>
      <c r="F16" s="173">
        <v>0.28413950406489863</v>
      </c>
      <c r="G16" s="168">
        <f t="shared" si="1"/>
        <v>0.57765324627273773</v>
      </c>
      <c r="I16" s="168">
        <f>データ入力表!F21</f>
        <v>0</v>
      </c>
      <c r="J16" s="220">
        <f>各種係数!D14</f>
        <v>8.0729117440527826E-2</v>
      </c>
      <c r="K16" s="173">
        <f t="shared" si="2"/>
        <v>0</v>
      </c>
      <c r="L16" s="173">
        <v>0</v>
      </c>
      <c r="M16" s="168">
        <f t="shared" si="3"/>
        <v>0</v>
      </c>
      <c r="O16" s="168">
        <f>データ入力表!G21</f>
        <v>0</v>
      </c>
      <c r="P16" s="220">
        <f>各種係数!E14</f>
        <v>8.1823381689591607E-2</v>
      </c>
      <c r="Q16" s="173">
        <f t="shared" si="4"/>
        <v>0</v>
      </c>
      <c r="R16" s="173">
        <v>0</v>
      </c>
      <c r="S16" s="168">
        <f t="shared" si="5"/>
        <v>0</v>
      </c>
      <c r="U16" s="168">
        <f>データ入力表!H21</f>
        <v>0</v>
      </c>
      <c r="V16" s="220">
        <f>各種係数!F14</f>
        <v>1.1270291670779784E-2</v>
      </c>
      <c r="W16" s="173">
        <f t="shared" si="6"/>
        <v>0</v>
      </c>
      <c r="X16" s="173">
        <v>0</v>
      </c>
      <c r="Y16" s="168">
        <f t="shared" si="7"/>
        <v>0</v>
      </c>
      <c r="AA16" s="173">
        <f t="shared" si="8"/>
        <v>0.28413950406489863</v>
      </c>
      <c r="AB16" s="168">
        <f t="shared" si="9"/>
        <v>0.57765324627273773</v>
      </c>
      <c r="AD16" s="91">
        <f>'H23取引基本表（生産者）(36)'!BB14</f>
        <v>1428357</v>
      </c>
      <c r="AE16" s="214">
        <f t="shared" si="10"/>
        <v>405852.64960762643</v>
      </c>
      <c r="AF16" s="214"/>
      <c r="AG16" s="178"/>
      <c r="AH16" s="177"/>
    </row>
    <row r="17" spans="1:34">
      <c r="A17" s="55">
        <v>27</v>
      </c>
      <c r="B17" s="40" t="s">
        <v>11</v>
      </c>
      <c r="C17" s="168">
        <f>データ入力表!E22</f>
        <v>5</v>
      </c>
      <c r="D17" s="220">
        <f>各種係数!C15</f>
        <v>2.1455901131506395E-2</v>
      </c>
      <c r="E17" s="173">
        <f t="shared" si="0"/>
        <v>0.10727950565753197</v>
      </c>
      <c r="F17" s="173">
        <v>0.26653023651977303</v>
      </c>
      <c r="G17" s="168">
        <f t="shared" si="1"/>
        <v>0.54185375195249841</v>
      </c>
      <c r="I17" s="168">
        <f>データ入力表!F22</f>
        <v>0</v>
      </c>
      <c r="J17" s="220">
        <f>各種係数!D15</f>
        <v>0.14022788870291128</v>
      </c>
      <c r="K17" s="173">
        <f t="shared" si="2"/>
        <v>0</v>
      </c>
      <c r="L17" s="173">
        <v>0</v>
      </c>
      <c r="M17" s="168">
        <f t="shared" si="3"/>
        <v>0</v>
      </c>
      <c r="O17" s="168">
        <f>データ入力表!G22</f>
        <v>0</v>
      </c>
      <c r="P17" s="220">
        <f>各種係数!E15</f>
        <v>2.2366335408656596E-2</v>
      </c>
      <c r="Q17" s="173">
        <f t="shared" si="4"/>
        <v>0</v>
      </c>
      <c r="R17" s="173">
        <v>0</v>
      </c>
      <c r="S17" s="168">
        <f t="shared" si="5"/>
        <v>0</v>
      </c>
      <c r="U17" s="168">
        <f>データ入力表!H22</f>
        <v>0</v>
      </c>
      <c r="V17" s="220">
        <f>各種係数!F15</f>
        <v>1.0054462645348499E-2</v>
      </c>
      <c r="W17" s="173">
        <f t="shared" si="6"/>
        <v>0</v>
      </c>
      <c r="X17" s="173">
        <v>0</v>
      </c>
      <c r="Y17" s="168">
        <f t="shared" si="7"/>
        <v>0</v>
      </c>
      <c r="AA17" s="173">
        <f t="shared" si="8"/>
        <v>0.26653023651977303</v>
      </c>
      <c r="AB17" s="168">
        <f t="shared" si="9"/>
        <v>0.54185375195249841</v>
      </c>
      <c r="AD17" s="91">
        <f>'H23取引基本表（生産者）(36)'!BB15</f>
        <v>428367</v>
      </c>
      <c r="AE17" s="214">
        <f t="shared" si="10"/>
        <v>114172.75782726561</v>
      </c>
      <c r="AF17" s="214"/>
      <c r="AG17" s="178"/>
      <c r="AH17" s="177"/>
    </row>
    <row r="18" spans="1:34">
      <c r="A18" s="55">
        <v>28</v>
      </c>
      <c r="B18" s="40" t="s">
        <v>12</v>
      </c>
      <c r="C18" s="168">
        <f>データ入力表!E23</f>
        <v>5</v>
      </c>
      <c r="D18" s="220">
        <f>各種係数!C16</f>
        <v>0.36944165830825809</v>
      </c>
      <c r="E18" s="173">
        <f t="shared" si="0"/>
        <v>1.8472082915412904</v>
      </c>
      <c r="F18" s="173">
        <v>2.1560954998062409</v>
      </c>
      <c r="G18" s="168">
        <f t="shared" si="1"/>
        <v>4.3833242013846991</v>
      </c>
      <c r="I18" s="168">
        <f>データ入力表!F23</f>
        <v>0</v>
      </c>
      <c r="J18" s="220">
        <f>各種係数!D16</f>
        <v>-6.814382541564086E-2</v>
      </c>
      <c r="K18" s="173">
        <f t="shared" si="2"/>
        <v>0</v>
      </c>
      <c r="L18" s="173">
        <v>0</v>
      </c>
      <c r="M18" s="168">
        <f t="shared" si="3"/>
        <v>0</v>
      </c>
      <c r="O18" s="168">
        <f>データ入力表!G23</f>
        <v>0</v>
      </c>
      <c r="P18" s="220">
        <f>各種係数!E16</f>
        <v>6.6776085833257351E-2</v>
      </c>
      <c r="Q18" s="173">
        <f t="shared" si="4"/>
        <v>0</v>
      </c>
      <c r="R18" s="173">
        <v>0</v>
      </c>
      <c r="S18" s="168">
        <f t="shared" si="5"/>
        <v>0</v>
      </c>
      <c r="U18" s="168">
        <f>データ入力表!H23</f>
        <v>0</v>
      </c>
      <c r="V18" s="220">
        <f>各種係数!F16</f>
        <v>3.3767970578401869E-2</v>
      </c>
      <c r="W18" s="173">
        <f t="shared" si="6"/>
        <v>0</v>
      </c>
      <c r="X18" s="173">
        <v>0</v>
      </c>
      <c r="Y18" s="168">
        <f t="shared" si="7"/>
        <v>0</v>
      </c>
      <c r="AA18" s="173">
        <f t="shared" si="8"/>
        <v>2.1560954998062409</v>
      </c>
      <c r="AB18" s="168">
        <f t="shared" si="9"/>
        <v>4.3833242013846991</v>
      </c>
      <c r="AD18" s="91">
        <f>'H23取引基本表（生産者）(36)'!BB16</f>
        <v>32901</v>
      </c>
      <c r="AE18" s="214">
        <f t="shared" si="10"/>
        <v>70937.698039125127</v>
      </c>
      <c r="AF18" s="214"/>
      <c r="AG18" s="178"/>
      <c r="AH18" s="177"/>
    </row>
    <row r="19" spans="1:34">
      <c r="A19" s="55">
        <v>29</v>
      </c>
      <c r="B19" s="40" t="s">
        <v>13</v>
      </c>
      <c r="C19" s="168">
        <f>データ入力表!E24</f>
        <v>5</v>
      </c>
      <c r="D19" s="220">
        <f>各種係数!C17</f>
        <v>0.10874641379948601</v>
      </c>
      <c r="E19" s="173">
        <f t="shared" si="0"/>
        <v>0.54373206899742998</v>
      </c>
      <c r="F19" s="173">
        <v>0.8956212542028128</v>
      </c>
      <c r="G19" s="168">
        <f t="shared" si="1"/>
        <v>1.8207905536533522</v>
      </c>
      <c r="I19" s="168">
        <f>データ入力表!F24</f>
        <v>0</v>
      </c>
      <c r="J19" s="220">
        <f>各種係数!D17</f>
        <v>0.16081840121307905</v>
      </c>
      <c r="K19" s="173">
        <f t="shared" si="2"/>
        <v>0</v>
      </c>
      <c r="L19" s="173">
        <v>0</v>
      </c>
      <c r="M19" s="168">
        <f t="shared" si="3"/>
        <v>0</v>
      </c>
      <c r="O19" s="168">
        <f>データ入力表!G24</f>
        <v>0</v>
      </c>
      <c r="P19" s="220">
        <f>各種係数!E17</f>
        <v>7.4735350860332173E-2</v>
      </c>
      <c r="Q19" s="173">
        <f t="shared" si="4"/>
        <v>0</v>
      </c>
      <c r="R19" s="173">
        <v>0</v>
      </c>
      <c r="S19" s="168">
        <f t="shared" si="5"/>
        <v>0</v>
      </c>
      <c r="U19" s="168">
        <f>データ入力表!H24</f>
        <v>0</v>
      </c>
      <c r="V19" s="220">
        <f>各種係数!F17</f>
        <v>1.5419772334109304E-2</v>
      </c>
      <c r="W19" s="173">
        <f t="shared" si="6"/>
        <v>0</v>
      </c>
      <c r="X19" s="173">
        <v>0</v>
      </c>
      <c r="Y19" s="168">
        <f t="shared" si="7"/>
        <v>0</v>
      </c>
      <c r="AA19" s="173">
        <f t="shared" si="8"/>
        <v>0.8956212542028128</v>
      </c>
      <c r="AB19" s="168">
        <f t="shared" si="9"/>
        <v>1.8207905536533522</v>
      </c>
      <c r="AD19" s="91">
        <f>'H23取引基本表（生産者）(36)'!BB17</f>
        <v>280938</v>
      </c>
      <c r="AE19" s="214">
        <f t="shared" si="10"/>
        <v>251614.04391322983</v>
      </c>
      <c r="AF19" s="214"/>
      <c r="AG19" s="178"/>
      <c r="AH19" s="177"/>
    </row>
    <row r="20" spans="1:34">
      <c r="A20" s="55">
        <v>32</v>
      </c>
      <c r="B20" s="40" t="s">
        <v>16</v>
      </c>
      <c r="C20" s="168">
        <f>データ入力表!E25</f>
        <v>5</v>
      </c>
      <c r="D20" s="220">
        <f>各種係数!C18</f>
        <v>0.21120032042529174</v>
      </c>
      <c r="E20" s="173">
        <f t="shared" si="0"/>
        <v>1.0560016021264587</v>
      </c>
      <c r="F20" s="173">
        <v>1.4832083600184447</v>
      </c>
      <c r="G20" s="168">
        <f t="shared" si="1"/>
        <v>3.0153502480521892</v>
      </c>
      <c r="I20" s="168">
        <f>データ入力表!F25</f>
        <v>0</v>
      </c>
      <c r="J20" s="220">
        <f>各種係数!D18</f>
        <v>-8.6868024832960106E-2</v>
      </c>
      <c r="K20" s="173">
        <f t="shared" si="2"/>
        <v>0</v>
      </c>
      <c r="L20" s="173">
        <v>0</v>
      </c>
      <c r="M20" s="168">
        <f t="shared" si="3"/>
        <v>0</v>
      </c>
      <c r="O20" s="168">
        <f>データ入力表!G25</f>
        <v>0</v>
      </c>
      <c r="P20" s="220">
        <f>各種係数!E18</f>
        <v>0.17469004314817849</v>
      </c>
      <c r="Q20" s="173">
        <f t="shared" si="4"/>
        <v>0</v>
      </c>
      <c r="R20" s="173">
        <v>0</v>
      </c>
      <c r="S20" s="168">
        <f t="shared" si="5"/>
        <v>0</v>
      </c>
      <c r="U20" s="168">
        <f>データ入力表!H25</f>
        <v>0</v>
      </c>
      <c r="V20" s="220">
        <f>各種係数!F18</f>
        <v>1.7048081999745116E-2</v>
      </c>
      <c r="W20" s="173">
        <f t="shared" si="6"/>
        <v>0</v>
      </c>
      <c r="X20" s="173">
        <v>0</v>
      </c>
      <c r="Y20" s="168">
        <f t="shared" si="7"/>
        <v>0</v>
      </c>
      <c r="AA20" s="173">
        <f t="shared" si="8"/>
        <v>1.4832083600184447</v>
      </c>
      <c r="AB20" s="168">
        <f t="shared" si="9"/>
        <v>3.0153502480521892</v>
      </c>
      <c r="AD20" s="91">
        <f>'H23取引基本表（生産者）(36)'!BB18</f>
        <v>274635</v>
      </c>
      <c r="AE20" s="214">
        <f t="shared" si="10"/>
        <v>407340.92795366555</v>
      </c>
      <c r="AF20" s="214"/>
      <c r="AG20" s="178"/>
      <c r="AH20" s="177"/>
    </row>
    <row r="21" spans="1:34">
      <c r="A21" s="56">
        <v>33</v>
      </c>
      <c r="B21" s="41" t="s">
        <v>14</v>
      </c>
      <c r="C21" s="169">
        <f>データ入力表!E26</f>
        <v>5</v>
      </c>
      <c r="D21" s="221">
        <f>各種係数!C19</f>
        <v>0.21854805444795819</v>
      </c>
      <c r="E21" s="174">
        <f t="shared" si="0"/>
        <v>1.092740272239791</v>
      </c>
      <c r="F21" s="174">
        <v>1.4465356459437717</v>
      </c>
      <c r="G21" s="169">
        <f t="shared" si="1"/>
        <v>2.9407949256425736</v>
      </c>
      <c r="I21" s="169">
        <f>データ入力表!F26</f>
        <v>0</v>
      </c>
      <c r="J21" s="221">
        <f>各種係数!D19</f>
        <v>3.7329850130620103E-2</v>
      </c>
      <c r="K21" s="174">
        <f t="shared" si="2"/>
        <v>0</v>
      </c>
      <c r="L21" s="174">
        <v>0</v>
      </c>
      <c r="M21" s="169">
        <f t="shared" si="3"/>
        <v>0</v>
      </c>
      <c r="O21" s="169">
        <f>データ入力表!G26</f>
        <v>0</v>
      </c>
      <c r="P21" s="221">
        <f>各種係数!E19</f>
        <v>8.4009349649388151E-2</v>
      </c>
      <c r="Q21" s="174">
        <f t="shared" si="4"/>
        <v>0</v>
      </c>
      <c r="R21" s="174">
        <v>0</v>
      </c>
      <c r="S21" s="169">
        <f t="shared" si="5"/>
        <v>0</v>
      </c>
      <c r="U21" s="169">
        <f>データ入力表!H26</f>
        <v>0</v>
      </c>
      <c r="V21" s="221">
        <f>各種係数!F19</f>
        <v>8.4101012878683712E-3</v>
      </c>
      <c r="W21" s="174">
        <f t="shared" si="6"/>
        <v>0</v>
      </c>
      <c r="X21" s="174">
        <v>0</v>
      </c>
      <c r="Y21" s="169">
        <f t="shared" si="7"/>
        <v>0</v>
      </c>
      <c r="AA21" s="174">
        <f t="shared" si="8"/>
        <v>1.4465356459437717</v>
      </c>
      <c r="AB21" s="169">
        <f t="shared" si="9"/>
        <v>2.9407949256425736</v>
      </c>
      <c r="AD21" s="91">
        <f>'H23取引基本表（生産者）(36)'!BB19</f>
        <v>43638</v>
      </c>
      <c r="AE21" s="214">
        <f t="shared" si="10"/>
        <v>63123.922517694307</v>
      </c>
      <c r="AF21" s="214"/>
      <c r="AG21" s="178"/>
      <c r="AH21" s="177"/>
    </row>
    <row r="22" spans="1:34">
      <c r="A22" s="55">
        <v>34</v>
      </c>
      <c r="B22" s="40" t="s">
        <v>15</v>
      </c>
      <c r="C22" s="168">
        <f>データ入力表!E27</f>
        <v>5</v>
      </c>
      <c r="D22" s="220">
        <f>各種係数!C20</f>
        <v>0.19839871722851549</v>
      </c>
      <c r="E22" s="173">
        <f t="shared" si="0"/>
        <v>0.99199358614257749</v>
      </c>
      <c r="F22" s="173">
        <v>1.2831678838563791</v>
      </c>
      <c r="G22" s="168">
        <f t="shared" si="1"/>
        <v>2.6086696253726749</v>
      </c>
      <c r="I22" s="168">
        <f>データ入力表!F27</f>
        <v>0</v>
      </c>
      <c r="J22" s="220">
        <f>各種係数!D20</f>
        <v>-4.9925553440630911E-2</v>
      </c>
      <c r="K22" s="173">
        <f t="shared" si="2"/>
        <v>0</v>
      </c>
      <c r="L22" s="173">
        <v>0</v>
      </c>
      <c r="M22" s="168">
        <f t="shared" si="3"/>
        <v>0</v>
      </c>
      <c r="O22" s="168">
        <f>データ入力表!G27</f>
        <v>0</v>
      </c>
      <c r="P22" s="220">
        <f>各種係数!E20</f>
        <v>0.16442054397800962</v>
      </c>
      <c r="Q22" s="173">
        <f t="shared" si="4"/>
        <v>0</v>
      </c>
      <c r="R22" s="173">
        <v>0</v>
      </c>
      <c r="S22" s="168">
        <f t="shared" si="5"/>
        <v>0</v>
      </c>
      <c r="U22" s="168">
        <f>データ入力表!H27</f>
        <v>0</v>
      </c>
      <c r="V22" s="220">
        <f>各種係数!F20</f>
        <v>7.030154947014775E-3</v>
      </c>
      <c r="W22" s="173">
        <f t="shared" si="6"/>
        <v>0</v>
      </c>
      <c r="X22" s="173">
        <v>0</v>
      </c>
      <c r="Y22" s="168">
        <f t="shared" si="7"/>
        <v>0</v>
      </c>
      <c r="AA22" s="173">
        <f t="shared" si="8"/>
        <v>1.2831678838563791</v>
      </c>
      <c r="AB22" s="168">
        <f t="shared" si="9"/>
        <v>2.6086696253726749</v>
      </c>
      <c r="AD22" s="91">
        <f>'H23取引基本表（生産者）(36)'!BB20</f>
        <v>183353</v>
      </c>
      <c r="AE22" s="214">
        <f t="shared" si="10"/>
        <v>235272.68100871868</v>
      </c>
      <c r="AF22" s="214"/>
      <c r="AG22" s="178"/>
      <c r="AH22" s="177"/>
    </row>
    <row r="23" spans="1:34">
      <c r="A23" s="55">
        <v>35</v>
      </c>
      <c r="B23" s="40" t="s">
        <v>17</v>
      </c>
      <c r="C23" s="168">
        <f>データ入力表!E28</f>
        <v>5</v>
      </c>
      <c r="D23" s="220">
        <f>各種係数!C21</f>
        <v>0.10353730957913762</v>
      </c>
      <c r="E23" s="173">
        <f t="shared" si="0"/>
        <v>0.51768654789568813</v>
      </c>
      <c r="F23" s="173">
        <v>0.98446235093028334</v>
      </c>
      <c r="G23" s="168">
        <f t="shared" si="1"/>
        <v>2.0014037636888427</v>
      </c>
      <c r="I23" s="168">
        <f>データ入力表!F28</f>
        <v>0</v>
      </c>
      <c r="J23" s="220">
        <f>各種係数!D21</f>
        <v>1.5747557774886629E-2</v>
      </c>
      <c r="K23" s="173">
        <f t="shared" si="2"/>
        <v>0</v>
      </c>
      <c r="L23" s="173">
        <v>0</v>
      </c>
      <c r="M23" s="168">
        <f t="shared" si="3"/>
        <v>0</v>
      </c>
      <c r="O23" s="168">
        <f>データ入力表!G28</f>
        <v>0</v>
      </c>
      <c r="P23" s="220">
        <f>各種係数!E21</f>
        <v>5.3439420032638206E-2</v>
      </c>
      <c r="Q23" s="173">
        <f t="shared" si="4"/>
        <v>0</v>
      </c>
      <c r="R23" s="173">
        <v>0</v>
      </c>
      <c r="S23" s="168">
        <f t="shared" si="5"/>
        <v>0</v>
      </c>
      <c r="U23" s="168">
        <f>データ入力表!H28</f>
        <v>0</v>
      </c>
      <c r="V23" s="220">
        <f>各種係数!F21</f>
        <v>-2.965514302402242E-3</v>
      </c>
      <c r="W23" s="173">
        <f t="shared" si="6"/>
        <v>0</v>
      </c>
      <c r="X23" s="173">
        <v>0</v>
      </c>
      <c r="Y23" s="168">
        <f t="shared" si="7"/>
        <v>0</v>
      </c>
      <c r="AA23" s="173">
        <f t="shared" si="8"/>
        <v>0.98446235093028334</v>
      </c>
      <c r="AB23" s="168">
        <f t="shared" si="9"/>
        <v>2.0014037636888427</v>
      </c>
      <c r="AD23" s="91">
        <f>'H23取引基本表（生産者）(36)'!BB21</f>
        <v>398919</v>
      </c>
      <c r="AE23" s="214">
        <f t="shared" si="10"/>
        <v>392720.7365707577</v>
      </c>
      <c r="AF23" s="214"/>
      <c r="AG23" s="178"/>
      <c r="AH23" s="177"/>
    </row>
    <row r="24" spans="1:34">
      <c r="A24" s="55">
        <v>39</v>
      </c>
      <c r="B24" s="40" t="s">
        <v>18</v>
      </c>
      <c r="C24" s="168">
        <f>データ入力表!E29</f>
        <v>5</v>
      </c>
      <c r="D24" s="220">
        <f>各種係数!C22</f>
        <v>0.23101170948151067</v>
      </c>
      <c r="E24" s="173">
        <f t="shared" si="0"/>
        <v>1.1550585474075534</v>
      </c>
      <c r="F24" s="173">
        <v>1.5649706917597523</v>
      </c>
      <c r="G24" s="168">
        <f t="shared" si="1"/>
        <v>3.1815723878022721</v>
      </c>
      <c r="I24" s="168">
        <f>データ入力表!F29</f>
        <v>0</v>
      </c>
      <c r="J24" s="220">
        <f>各種係数!D22</f>
        <v>1.8767720548555373E-2</v>
      </c>
      <c r="K24" s="173">
        <f t="shared" si="2"/>
        <v>0</v>
      </c>
      <c r="L24" s="173">
        <v>0</v>
      </c>
      <c r="M24" s="168">
        <f t="shared" si="3"/>
        <v>0</v>
      </c>
      <c r="O24" s="168">
        <f>データ入力表!G29</f>
        <v>0</v>
      </c>
      <c r="P24" s="220">
        <f>各種係数!E22</f>
        <v>7.7041021731495685E-2</v>
      </c>
      <c r="Q24" s="173">
        <f t="shared" si="4"/>
        <v>0</v>
      </c>
      <c r="R24" s="173">
        <v>0</v>
      </c>
      <c r="S24" s="168">
        <f t="shared" si="5"/>
        <v>0</v>
      </c>
      <c r="U24" s="168">
        <f>データ入力表!H29</f>
        <v>0</v>
      </c>
      <c r="V24" s="220">
        <f>各種係数!F22</f>
        <v>3.6070685180267771E-2</v>
      </c>
      <c r="W24" s="173">
        <f t="shared" si="6"/>
        <v>0</v>
      </c>
      <c r="X24" s="173">
        <v>0</v>
      </c>
      <c r="Y24" s="168">
        <f t="shared" si="7"/>
        <v>0</v>
      </c>
      <c r="AA24" s="173">
        <f t="shared" si="8"/>
        <v>1.5649706917597523</v>
      </c>
      <c r="AB24" s="168">
        <f t="shared" si="9"/>
        <v>3.1815723878022721</v>
      </c>
      <c r="AD24" s="91">
        <f>'H23取引基本表（生産者）(36)'!BB22</f>
        <v>116743</v>
      </c>
      <c r="AE24" s="214">
        <f t="shared" si="10"/>
        <v>182699.37346810877</v>
      </c>
      <c r="AF24" s="214"/>
      <c r="AG24" s="178"/>
      <c r="AH24" s="177"/>
    </row>
    <row r="25" spans="1:34">
      <c r="A25" s="57">
        <v>41</v>
      </c>
      <c r="B25" s="42" t="s">
        <v>19</v>
      </c>
      <c r="C25" s="170">
        <f>データ入力表!E30</f>
        <v>5</v>
      </c>
      <c r="D25" s="222">
        <f>各種係数!C23</f>
        <v>0.34892016330461123</v>
      </c>
      <c r="E25" s="175">
        <f t="shared" si="0"/>
        <v>1.7446008165230562</v>
      </c>
      <c r="F25" s="175">
        <v>2.1330403760165892</v>
      </c>
      <c r="G25" s="170">
        <f t="shared" si="1"/>
        <v>4.3364533266566623</v>
      </c>
      <c r="I25" s="170">
        <f>データ入力表!F30</f>
        <v>0</v>
      </c>
      <c r="J25" s="222">
        <f>各種係数!D23</f>
        <v>1.9432045019109046E-2</v>
      </c>
      <c r="K25" s="175">
        <f t="shared" si="2"/>
        <v>0</v>
      </c>
      <c r="L25" s="175">
        <v>0</v>
      </c>
      <c r="M25" s="170">
        <f t="shared" si="3"/>
        <v>0</v>
      </c>
      <c r="O25" s="170">
        <f>データ入力表!G30</f>
        <v>0</v>
      </c>
      <c r="P25" s="222">
        <f>各種係数!E23</f>
        <v>3.2343942783200089E-2</v>
      </c>
      <c r="Q25" s="175">
        <f t="shared" si="4"/>
        <v>0</v>
      </c>
      <c r="R25" s="175">
        <v>0</v>
      </c>
      <c r="S25" s="170">
        <f t="shared" si="5"/>
        <v>0</v>
      </c>
      <c r="U25" s="170">
        <f>データ入力表!H30</f>
        <v>0</v>
      </c>
      <c r="V25" s="222">
        <f>各種係数!F23</f>
        <v>3.702239921356993E-2</v>
      </c>
      <c r="W25" s="175">
        <f t="shared" si="6"/>
        <v>0</v>
      </c>
      <c r="X25" s="175">
        <v>0</v>
      </c>
      <c r="Y25" s="170">
        <f t="shared" si="7"/>
        <v>0</v>
      </c>
      <c r="AA25" s="175">
        <f t="shared" si="8"/>
        <v>2.1330403760165892</v>
      </c>
      <c r="AB25" s="170">
        <f t="shared" si="9"/>
        <v>4.3364533266566623</v>
      </c>
      <c r="AD25" s="91">
        <f>'H23取引基本表（生産者）(36)'!BB23</f>
        <v>498455</v>
      </c>
      <c r="AE25" s="214">
        <f t="shared" si="10"/>
        <v>1063224.640627349</v>
      </c>
      <c r="AF25" s="214"/>
      <c r="AG25" s="178"/>
      <c r="AH25" s="177"/>
    </row>
    <row r="26" spans="1:34">
      <c r="A26" s="55">
        <v>46</v>
      </c>
      <c r="B26" s="40" t="s">
        <v>20</v>
      </c>
      <c r="C26" s="168">
        <f>データ入力表!E31</f>
        <v>5</v>
      </c>
      <c r="D26" s="220">
        <f>各種係数!C24</f>
        <v>7.5222213356738205E-2</v>
      </c>
      <c r="E26" s="173">
        <f t="shared" si="0"/>
        <v>0.37611106678369099</v>
      </c>
      <c r="F26" s="173">
        <v>0.74407526227726151</v>
      </c>
      <c r="G26" s="168">
        <f t="shared" si="1"/>
        <v>1.5126988137049988</v>
      </c>
      <c r="I26" s="168">
        <f>データ入力表!F31</f>
        <v>0</v>
      </c>
      <c r="J26" s="220">
        <f>各種係数!D24</f>
        <v>-0.13666001755365834</v>
      </c>
      <c r="K26" s="173">
        <f t="shared" si="2"/>
        <v>0</v>
      </c>
      <c r="L26" s="173">
        <v>0</v>
      </c>
      <c r="M26" s="168">
        <f t="shared" si="3"/>
        <v>0</v>
      </c>
      <c r="O26" s="168">
        <f>データ入力表!G31</f>
        <v>0</v>
      </c>
      <c r="P26" s="220">
        <f>各種係数!E24</f>
        <v>0.18803159658501556</v>
      </c>
      <c r="Q26" s="173">
        <f t="shared" si="4"/>
        <v>0</v>
      </c>
      <c r="R26" s="173">
        <v>0</v>
      </c>
      <c r="S26" s="168">
        <f t="shared" si="5"/>
        <v>0</v>
      </c>
      <c r="U26" s="168">
        <f>データ入力表!H31</f>
        <v>0</v>
      </c>
      <c r="V26" s="220">
        <f>各種係数!F24</f>
        <v>3.8573366312933857E-2</v>
      </c>
      <c r="W26" s="173">
        <f t="shared" si="6"/>
        <v>0</v>
      </c>
      <c r="X26" s="173">
        <v>0</v>
      </c>
      <c r="Y26" s="168">
        <f t="shared" si="7"/>
        <v>0</v>
      </c>
      <c r="AA26" s="173">
        <f t="shared" si="8"/>
        <v>0.74407526227726151</v>
      </c>
      <c r="AB26" s="168">
        <f t="shared" si="9"/>
        <v>1.5126988137049988</v>
      </c>
      <c r="AD26" s="91">
        <f>'H23取引基本表（生産者）(36)'!BB24</f>
        <v>313325</v>
      </c>
      <c r="AE26" s="214">
        <f t="shared" si="10"/>
        <v>233137.38155302295</v>
      </c>
      <c r="AF26" s="214"/>
      <c r="AG26" s="178"/>
      <c r="AH26" s="177"/>
    </row>
    <row r="27" spans="1:34">
      <c r="A27" s="55">
        <v>47</v>
      </c>
      <c r="B27" s="40" t="s">
        <v>57</v>
      </c>
      <c r="C27" s="168">
        <f>データ入力表!E32</f>
        <v>5</v>
      </c>
      <c r="D27" s="220">
        <f>各種係数!C25</f>
        <v>0.12788181319791095</v>
      </c>
      <c r="E27" s="173">
        <f t="shared" si="0"/>
        <v>0.63940906598955471</v>
      </c>
      <c r="F27" s="173">
        <v>1.1602594736605549</v>
      </c>
      <c r="G27" s="168">
        <f t="shared" si="1"/>
        <v>2.3587978506699825</v>
      </c>
      <c r="I27" s="168">
        <f>データ入力表!F32</f>
        <v>0</v>
      </c>
      <c r="J27" s="220">
        <f>各種係数!D25</f>
        <v>0.13232535995614161</v>
      </c>
      <c r="K27" s="173">
        <f t="shared" si="2"/>
        <v>0</v>
      </c>
      <c r="L27" s="173">
        <v>0</v>
      </c>
      <c r="M27" s="168">
        <f t="shared" si="3"/>
        <v>0</v>
      </c>
      <c r="O27" s="168">
        <f>データ入力表!G32</f>
        <v>0</v>
      </c>
      <c r="P27" s="220">
        <f>各種係数!E25</f>
        <v>0.24615517788614133</v>
      </c>
      <c r="Q27" s="173">
        <f t="shared" si="4"/>
        <v>0</v>
      </c>
      <c r="R27" s="173">
        <v>0</v>
      </c>
      <c r="S27" s="168">
        <f t="shared" si="5"/>
        <v>0</v>
      </c>
      <c r="U27" s="168">
        <f>データ入力表!H32</f>
        <v>0</v>
      </c>
      <c r="V27" s="220">
        <f>各種係数!F25</f>
        <v>3.990535822488963E-2</v>
      </c>
      <c r="W27" s="173">
        <f t="shared" si="6"/>
        <v>0</v>
      </c>
      <c r="X27" s="173">
        <v>0</v>
      </c>
      <c r="Y27" s="168">
        <f t="shared" si="7"/>
        <v>0</v>
      </c>
      <c r="AA27" s="173">
        <f t="shared" si="8"/>
        <v>1.1602594736605549</v>
      </c>
      <c r="AB27" s="168">
        <f t="shared" si="9"/>
        <v>2.3587978506699825</v>
      </c>
      <c r="AD27" s="91">
        <f>'H23取引基本表（生産者）(36)'!BB25</f>
        <v>34657</v>
      </c>
      <c r="AE27" s="214">
        <f t="shared" si="10"/>
        <v>40211.112578653854</v>
      </c>
      <c r="AF27" s="214"/>
      <c r="AG27" s="178"/>
      <c r="AH27" s="177"/>
    </row>
    <row r="28" spans="1:34">
      <c r="A28" s="55">
        <v>48</v>
      </c>
      <c r="B28" s="40" t="s">
        <v>58</v>
      </c>
      <c r="C28" s="168">
        <f>データ入力表!E33</f>
        <v>5</v>
      </c>
      <c r="D28" s="220">
        <f>各種係数!C26</f>
        <v>0.21349414380039153</v>
      </c>
      <c r="E28" s="173">
        <f t="shared" si="0"/>
        <v>1.0674707190019577</v>
      </c>
      <c r="F28" s="173">
        <v>1.2957483878347273</v>
      </c>
      <c r="G28" s="168">
        <f t="shared" si="1"/>
        <v>2.6342456852266403</v>
      </c>
      <c r="I28" s="168">
        <f>データ入力表!F33</f>
        <v>0</v>
      </c>
      <c r="J28" s="220">
        <f>各種係数!D26</f>
        <v>0.33096652178240815</v>
      </c>
      <c r="K28" s="173">
        <f t="shared" si="2"/>
        <v>0</v>
      </c>
      <c r="L28" s="173">
        <v>0</v>
      </c>
      <c r="M28" s="168">
        <f t="shared" si="3"/>
        <v>0</v>
      </c>
      <c r="O28" s="168">
        <f>データ入力表!G33</f>
        <v>0</v>
      </c>
      <c r="P28" s="220">
        <f>各種係数!E26</f>
        <v>0.10184478582567437</v>
      </c>
      <c r="Q28" s="173">
        <f t="shared" si="4"/>
        <v>0</v>
      </c>
      <c r="R28" s="173">
        <v>0</v>
      </c>
      <c r="S28" s="168">
        <f t="shared" si="5"/>
        <v>0</v>
      </c>
      <c r="U28" s="168">
        <f>データ入力表!H33</f>
        <v>0</v>
      </c>
      <c r="V28" s="220">
        <f>各種係数!F26</f>
        <v>6.7420949600185812E-2</v>
      </c>
      <c r="W28" s="173">
        <f t="shared" si="6"/>
        <v>0</v>
      </c>
      <c r="X28" s="173">
        <v>0</v>
      </c>
      <c r="Y28" s="168">
        <f t="shared" si="7"/>
        <v>0</v>
      </c>
      <c r="AA28" s="173">
        <f t="shared" si="8"/>
        <v>1.2957483878347273</v>
      </c>
      <c r="AB28" s="168">
        <f t="shared" si="9"/>
        <v>2.6342456852266403</v>
      </c>
      <c r="AD28" s="91">
        <f>'H23取引基本表（生産者）(36)'!BB26</f>
        <v>60278</v>
      </c>
      <c r="AE28" s="214">
        <f t="shared" si="10"/>
        <v>78105.121321901694</v>
      </c>
      <c r="AF28" s="214"/>
      <c r="AG28" s="178"/>
      <c r="AH28" s="177"/>
    </row>
    <row r="29" spans="1:34">
      <c r="A29" s="55">
        <v>51</v>
      </c>
      <c r="B29" s="40" t="s">
        <v>21</v>
      </c>
      <c r="C29" s="168">
        <f>データ入力表!E34</f>
        <v>5</v>
      </c>
      <c r="D29" s="220">
        <f>各種係数!C27</f>
        <v>0.4291901406010713</v>
      </c>
      <c r="E29" s="173">
        <f t="shared" si="0"/>
        <v>2.1459507030053566</v>
      </c>
      <c r="F29" s="173">
        <v>2.4315546255068154</v>
      </c>
      <c r="G29" s="168">
        <f t="shared" si="1"/>
        <v>4.943330310707827</v>
      </c>
      <c r="I29" s="168">
        <f>データ入力表!F34</f>
        <v>0</v>
      </c>
      <c r="J29" s="220">
        <f>各種係数!D27</f>
        <v>0.11514874332162235</v>
      </c>
      <c r="K29" s="173">
        <f t="shared" si="2"/>
        <v>0</v>
      </c>
      <c r="L29" s="173">
        <v>0</v>
      </c>
      <c r="M29" s="168">
        <f t="shared" si="3"/>
        <v>0</v>
      </c>
      <c r="O29" s="168">
        <f>データ入力表!G34</f>
        <v>0</v>
      </c>
      <c r="P29" s="220">
        <f>各種係数!E27</f>
        <v>7.1208309946018608E-2</v>
      </c>
      <c r="Q29" s="173">
        <f t="shared" si="4"/>
        <v>0</v>
      </c>
      <c r="R29" s="173">
        <v>0</v>
      </c>
      <c r="S29" s="168">
        <f t="shared" si="5"/>
        <v>0</v>
      </c>
      <c r="U29" s="168">
        <f>データ入力表!H34</f>
        <v>0</v>
      </c>
      <c r="V29" s="220">
        <f>各種係数!F27</f>
        <v>3.6189704037863195E-2</v>
      </c>
      <c r="W29" s="173">
        <f t="shared" si="6"/>
        <v>0</v>
      </c>
      <c r="X29" s="173">
        <v>0</v>
      </c>
      <c r="Y29" s="168">
        <f t="shared" si="7"/>
        <v>0</v>
      </c>
      <c r="AA29" s="173">
        <f t="shared" si="8"/>
        <v>2.4315546255068154</v>
      </c>
      <c r="AB29" s="168">
        <f t="shared" si="9"/>
        <v>4.943330310707827</v>
      </c>
      <c r="AD29" s="91">
        <f>'H23取引基本表（生産者）(36)'!BB27</f>
        <v>577236</v>
      </c>
      <c r="AE29" s="214">
        <f t="shared" si="10"/>
        <v>1403580.865809052</v>
      </c>
      <c r="AF29" s="214"/>
      <c r="AG29" s="178"/>
      <c r="AH29" s="177"/>
    </row>
    <row r="30" spans="1:34">
      <c r="A30" s="55">
        <v>53</v>
      </c>
      <c r="B30" s="40" t="s">
        <v>22</v>
      </c>
      <c r="C30" s="168">
        <f>データ入力表!E35</f>
        <v>5</v>
      </c>
      <c r="D30" s="220">
        <f>各種係数!C28</f>
        <v>0.32251323018842487</v>
      </c>
      <c r="E30" s="173">
        <f t="shared" si="0"/>
        <v>1.6125661509421243</v>
      </c>
      <c r="F30" s="173">
        <v>1.9326701846382055</v>
      </c>
      <c r="G30" s="168">
        <f t="shared" si="1"/>
        <v>3.9291023956872873</v>
      </c>
      <c r="I30" s="168">
        <f>データ入力表!F35</f>
        <v>0</v>
      </c>
      <c r="J30" s="220">
        <f>各種係数!D28</f>
        <v>0.20874083276752908</v>
      </c>
      <c r="K30" s="173">
        <f t="shared" si="2"/>
        <v>0</v>
      </c>
      <c r="L30" s="173">
        <v>0</v>
      </c>
      <c r="M30" s="168">
        <f t="shared" si="3"/>
        <v>0</v>
      </c>
      <c r="O30" s="168">
        <f>データ入力表!G35</f>
        <v>0</v>
      </c>
      <c r="P30" s="220">
        <f>各種係数!E28</f>
        <v>0.10796989439926036</v>
      </c>
      <c r="Q30" s="173">
        <f t="shared" si="4"/>
        <v>0</v>
      </c>
      <c r="R30" s="173">
        <v>0</v>
      </c>
      <c r="S30" s="168">
        <f t="shared" si="5"/>
        <v>0</v>
      </c>
      <c r="U30" s="168">
        <f>データ入力表!H35</f>
        <v>0</v>
      </c>
      <c r="V30" s="220">
        <f>各種係数!F28</f>
        <v>1.6343315564672629E-2</v>
      </c>
      <c r="W30" s="173">
        <f t="shared" si="6"/>
        <v>0</v>
      </c>
      <c r="X30" s="173">
        <v>0</v>
      </c>
      <c r="Y30" s="168">
        <f t="shared" si="7"/>
        <v>0</v>
      </c>
      <c r="AA30" s="173">
        <f t="shared" si="8"/>
        <v>1.9326701846382055</v>
      </c>
      <c r="AB30" s="168">
        <f t="shared" si="9"/>
        <v>3.9291023956872873</v>
      </c>
      <c r="AD30" s="91">
        <f>'H23取引基本表（生産者）(36)'!BB28</f>
        <v>207669</v>
      </c>
      <c r="AE30" s="214">
        <f t="shared" si="10"/>
        <v>401355.6845736315</v>
      </c>
      <c r="AF30" s="214"/>
      <c r="AG30" s="178"/>
      <c r="AH30" s="177"/>
    </row>
    <row r="31" spans="1:34">
      <c r="A31" s="56">
        <v>55</v>
      </c>
      <c r="B31" s="41" t="s">
        <v>23</v>
      </c>
      <c r="C31" s="169">
        <f>データ入力表!E36</f>
        <v>5</v>
      </c>
      <c r="D31" s="221">
        <f>各種係数!C29</f>
        <v>3.8044214359885024E-2</v>
      </c>
      <c r="E31" s="174">
        <f t="shared" si="0"/>
        <v>0.19022107179942513</v>
      </c>
      <c r="F31" s="174">
        <v>0.43959333817178431</v>
      </c>
      <c r="G31" s="169">
        <f t="shared" si="1"/>
        <v>0.89368959684254734</v>
      </c>
      <c r="I31" s="169">
        <f>データ入力表!F36</f>
        <v>0</v>
      </c>
      <c r="J31" s="221">
        <f>各種係数!D29</f>
        <v>0.44338407758474274</v>
      </c>
      <c r="K31" s="174">
        <f t="shared" si="2"/>
        <v>0</v>
      </c>
      <c r="L31" s="174">
        <v>0</v>
      </c>
      <c r="M31" s="169">
        <f t="shared" si="3"/>
        <v>0</v>
      </c>
      <c r="O31" s="169">
        <f>データ入力表!G36</f>
        <v>0</v>
      </c>
      <c r="P31" s="221">
        <f>各種係数!E29</f>
        <v>0.2721077174116347</v>
      </c>
      <c r="Q31" s="174">
        <f t="shared" si="4"/>
        <v>0</v>
      </c>
      <c r="R31" s="174">
        <v>0</v>
      </c>
      <c r="S31" s="169">
        <f t="shared" si="5"/>
        <v>0</v>
      </c>
      <c r="U31" s="169">
        <f>データ入力表!H36</f>
        <v>0</v>
      </c>
      <c r="V31" s="221">
        <f>各種係数!F29</f>
        <v>5.3140647069825839E-2</v>
      </c>
      <c r="W31" s="174">
        <f t="shared" si="6"/>
        <v>0</v>
      </c>
      <c r="X31" s="174">
        <v>0</v>
      </c>
      <c r="Y31" s="169">
        <f t="shared" si="7"/>
        <v>0</v>
      </c>
      <c r="AA31" s="174">
        <f t="shared" si="8"/>
        <v>0.43959333817178431</v>
      </c>
      <c r="AB31" s="169">
        <f t="shared" si="9"/>
        <v>0.89368959684254734</v>
      </c>
      <c r="AD31" s="91">
        <f>'H23取引基本表（生産者）(36)'!BB29</f>
        <v>465143</v>
      </c>
      <c r="AE31" s="214">
        <f t="shared" si="10"/>
        <v>204473.76409723828</v>
      </c>
      <c r="AF31" s="214"/>
      <c r="AG31" s="178"/>
      <c r="AH31" s="177"/>
    </row>
    <row r="32" spans="1:34">
      <c r="A32" s="55">
        <v>57</v>
      </c>
      <c r="B32" s="40" t="s">
        <v>67</v>
      </c>
      <c r="C32" s="168">
        <f>データ入力表!E37</f>
        <v>5</v>
      </c>
      <c r="D32" s="220">
        <f>各種係数!C30</f>
        <v>0.2297271887441853</v>
      </c>
      <c r="E32" s="173">
        <f t="shared" si="0"/>
        <v>1.1486359437209264</v>
      </c>
      <c r="F32" s="173">
        <v>1.578911365546916</v>
      </c>
      <c r="G32" s="168">
        <f t="shared" si="1"/>
        <v>3.2099136615540038</v>
      </c>
      <c r="I32" s="168">
        <f>データ入力表!F37</f>
        <v>0</v>
      </c>
      <c r="J32" s="220">
        <f>各種係数!D30</f>
        <v>6.2422845183495612E-2</v>
      </c>
      <c r="K32" s="173">
        <f t="shared" si="2"/>
        <v>0</v>
      </c>
      <c r="L32" s="173">
        <v>0</v>
      </c>
      <c r="M32" s="168">
        <f t="shared" si="3"/>
        <v>0</v>
      </c>
      <c r="O32" s="168">
        <f>データ入力表!G37</f>
        <v>0</v>
      </c>
      <c r="P32" s="220">
        <f>各種係数!E30</f>
        <v>9.1923576876854776E-2</v>
      </c>
      <c r="Q32" s="173">
        <f t="shared" si="4"/>
        <v>0</v>
      </c>
      <c r="R32" s="173">
        <v>0</v>
      </c>
      <c r="S32" s="168">
        <f t="shared" si="5"/>
        <v>0</v>
      </c>
      <c r="U32" s="168">
        <f>データ入力表!H37</f>
        <v>0</v>
      </c>
      <c r="V32" s="220">
        <f>各種係数!F30</f>
        <v>4.5101333398736093E-2</v>
      </c>
      <c r="W32" s="173">
        <f t="shared" si="6"/>
        <v>0</v>
      </c>
      <c r="X32" s="173">
        <v>0</v>
      </c>
      <c r="Y32" s="168">
        <f t="shared" si="7"/>
        <v>0</v>
      </c>
      <c r="AA32" s="173">
        <f t="shared" si="8"/>
        <v>1.578911365546916</v>
      </c>
      <c r="AB32" s="168">
        <f t="shared" si="9"/>
        <v>3.2099136615540038</v>
      </c>
      <c r="AD32" s="91">
        <f>'H23取引基本表（生産者）(36)'!BB30</f>
        <v>489276</v>
      </c>
      <c r="AE32" s="214">
        <f t="shared" si="10"/>
        <v>772523.43728933285</v>
      </c>
      <c r="AF32" s="214"/>
      <c r="AG32" s="178"/>
      <c r="AH32" s="177"/>
    </row>
    <row r="33" spans="1:34">
      <c r="A33" s="55">
        <v>59</v>
      </c>
      <c r="B33" s="40" t="s">
        <v>24</v>
      </c>
      <c r="C33" s="168">
        <f>データ入力表!E38</f>
        <v>5</v>
      </c>
      <c r="D33" s="220">
        <f>各種係数!C31</f>
        <v>0.16321844060746549</v>
      </c>
      <c r="E33" s="173">
        <f t="shared" si="0"/>
        <v>0.81609220303732743</v>
      </c>
      <c r="F33" s="173">
        <v>1.2346184166613556</v>
      </c>
      <c r="G33" s="168">
        <f t="shared" si="1"/>
        <v>2.5099689627446033</v>
      </c>
      <c r="I33" s="168">
        <f>データ入力表!F38</f>
        <v>0</v>
      </c>
      <c r="J33" s="220">
        <f>各種係数!D31</f>
        <v>0.20759981802032107</v>
      </c>
      <c r="K33" s="173">
        <f t="shared" si="2"/>
        <v>0</v>
      </c>
      <c r="L33" s="173">
        <v>0</v>
      </c>
      <c r="M33" s="168">
        <f t="shared" si="3"/>
        <v>0</v>
      </c>
      <c r="O33" s="168">
        <f>データ入力表!G38</f>
        <v>0</v>
      </c>
      <c r="P33" s="220">
        <f>各種係数!E31</f>
        <v>0.11085595441842327</v>
      </c>
      <c r="Q33" s="173">
        <f t="shared" si="4"/>
        <v>0</v>
      </c>
      <c r="R33" s="173">
        <v>0</v>
      </c>
      <c r="S33" s="168">
        <f t="shared" si="5"/>
        <v>0</v>
      </c>
      <c r="U33" s="168">
        <f>データ入力表!H38</f>
        <v>0</v>
      </c>
      <c r="V33" s="220">
        <f>各種係数!F31</f>
        <v>1.820663359258216E-2</v>
      </c>
      <c r="W33" s="173">
        <f t="shared" si="6"/>
        <v>0</v>
      </c>
      <c r="X33" s="173">
        <v>0</v>
      </c>
      <c r="Y33" s="168">
        <f t="shared" si="7"/>
        <v>0</v>
      </c>
      <c r="AA33" s="173">
        <f t="shared" si="8"/>
        <v>1.2346184166613556</v>
      </c>
      <c r="AB33" s="168">
        <f t="shared" si="9"/>
        <v>2.5099689627446033</v>
      </c>
      <c r="AD33" s="91">
        <f>'H23取引基本表（生産者）(36)'!BB31</f>
        <v>230795</v>
      </c>
      <c r="AE33" s="214">
        <f t="shared" si="10"/>
        <v>284943.75747335755</v>
      </c>
      <c r="AF33" s="214"/>
      <c r="AG33" s="178"/>
      <c r="AH33" s="177"/>
    </row>
    <row r="34" spans="1:34">
      <c r="A34" s="55">
        <v>61</v>
      </c>
      <c r="B34" s="40" t="s">
        <v>25</v>
      </c>
      <c r="C34" s="168">
        <f>データ入力表!E39</f>
        <v>5</v>
      </c>
      <c r="D34" s="220">
        <f>各種係数!C32</f>
        <v>0.36779293281102149</v>
      </c>
      <c r="E34" s="173">
        <f t="shared" si="0"/>
        <v>1.8389646640551074</v>
      </c>
      <c r="F34" s="173">
        <v>2.1471508499536021</v>
      </c>
      <c r="G34" s="168">
        <f t="shared" si="1"/>
        <v>4.3651398026994332</v>
      </c>
      <c r="I34" s="168">
        <f>データ入力表!F39</f>
        <v>0</v>
      </c>
      <c r="J34" s="220">
        <f>各種係数!D32</f>
        <v>0</v>
      </c>
      <c r="K34" s="173">
        <f t="shared" si="2"/>
        <v>0</v>
      </c>
      <c r="L34" s="173">
        <v>0</v>
      </c>
      <c r="M34" s="168">
        <f t="shared" si="3"/>
        <v>0</v>
      </c>
      <c r="O34" s="168">
        <f>データ入力表!G39</f>
        <v>0</v>
      </c>
      <c r="P34" s="220">
        <f>各種係数!E32</f>
        <v>0.30460118793489577</v>
      </c>
      <c r="Q34" s="173">
        <f t="shared" si="4"/>
        <v>0</v>
      </c>
      <c r="R34" s="173">
        <v>0</v>
      </c>
      <c r="S34" s="168">
        <f t="shared" si="5"/>
        <v>0</v>
      </c>
      <c r="U34" s="168">
        <f>データ入力表!H39</f>
        <v>0</v>
      </c>
      <c r="V34" s="220">
        <f>各種係数!F32</f>
        <v>2.8587336184576818E-3</v>
      </c>
      <c r="W34" s="173">
        <f t="shared" si="6"/>
        <v>0</v>
      </c>
      <c r="X34" s="173">
        <v>0</v>
      </c>
      <c r="Y34" s="168">
        <f t="shared" si="7"/>
        <v>0</v>
      </c>
      <c r="AA34" s="173">
        <f t="shared" si="8"/>
        <v>2.1471508499536021</v>
      </c>
      <c r="AB34" s="168">
        <f t="shared" si="9"/>
        <v>4.3651398026994332</v>
      </c>
      <c r="AD34" s="91">
        <f>'H23取引基本表（生産者）(36)'!BB32</f>
        <v>400527</v>
      </c>
      <c r="AE34" s="214">
        <f t="shared" si="10"/>
        <v>859991.88847936632</v>
      </c>
      <c r="AF34" s="214"/>
      <c r="AG34" s="178"/>
      <c r="AH34" s="177"/>
    </row>
    <row r="35" spans="1:34">
      <c r="A35" s="57">
        <v>63</v>
      </c>
      <c r="B35" s="42" t="s">
        <v>26</v>
      </c>
      <c r="C35" s="170">
        <f>データ入力表!E40</f>
        <v>5</v>
      </c>
      <c r="D35" s="222">
        <f>各種係数!C33</f>
        <v>0.63386703250663357</v>
      </c>
      <c r="E35" s="175">
        <f t="shared" si="0"/>
        <v>3.1693351625331676</v>
      </c>
      <c r="F35" s="175">
        <v>3.3534558710036997</v>
      </c>
      <c r="G35" s="170">
        <f t="shared" si="1"/>
        <v>6.8175478678783401</v>
      </c>
      <c r="I35" s="170">
        <f>データ入力表!F40</f>
        <v>0</v>
      </c>
      <c r="J35" s="222">
        <f>各種係数!D33</f>
        <v>2.5219955803465074E-3</v>
      </c>
      <c r="K35" s="175">
        <f t="shared" si="2"/>
        <v>0</v>
      </c>
      <c r="L35" s="175">
        <v>0</v>
      </c>
      <c r="M35" s="170">
        <f t="shared" si="3"/>
        <v>0</v>
      </c>
      <c r="O35" s="170">
        <f>データ入力表!G40</f>
        <v>0</v>
      </c>
      <c r="P35" s="222">
        <f>各種係数!E33</f>
        <v>0.13496373091046504</v>
      </c>
      <c r="Q35" s="175">
        <f t="shared" si="4"/>
        <v>0</v>
      </c>
      <c r="R35" s="175">
        <v>0</v>
      </c>
      <c r="S35" s="170">
        <f t="shared" si="5"/>
        <v>0</v>
      </c>
      <c r="U35" s="170">
        <f>データ入力表!H40</f>
        <v>0</v>
      </c>
      <c r="V35" s="222">
        <f>各種係数!F33</f>
        <v>1.2445678515390746E-2</v>
      </c>
      <c r="W35" s="175">
        <f t="shared" si="6"/>
        <v>0</v>
      </c>
      <c r="X35" s="175">
        <v>0</v>
      </c>
      <c r="Y35" s="170">
        <f t="shared" si="7"/>
        <v>0</v>
      </c>
      <c r="AA35" s="175">
        <f t="shared" si="8"/>
        <v>3.3534558710036997</v>
      </c>
      <c r="AB35" s="170">
        <f t="shared" si="9"/>
        <v>6.8175478678783401</v>
      </c>
      <c r="AD35" s="91">
        <f>'H23取引基本表（生産者）(36)'!BB33</f>
        <v>243458</v>
      </c>
      <c r="AE35" s="214">
        <f t="shared" si="10"/>
        <v>816425.65944281872</v>
      </c>
      <c r="AF35" s="214"/>
      <c r="AG35" s="178"/>
      <c r="AH35" s="177"/>
    </row>
    <row r="36" spans="1:34">
      <c r="A36" s="56">
        <v>64</v>
      </c>
      <c r="B36" s="41" t="s">
        <v>62</v>
      </c>
      <c r="C36" s="169">
        <f>データ入力表!E41</f>
        <v>5</v>
      </c>
      <c r="D36" s="221">
        <f>各種係数!C34</f>
        <v>0.48767549295774648</v>
      </c>
      <c r="E36" s="174">
        <f t="shared" si="0"/>
        <v>2.4383774647887324</v>
      </c>
      <c r="F36" s="174">
        <v>2.7707186276058895</v>
      </c>
      <c r="G36" s="169">
        <f t="shared" si="1"/>
        <v>5.6328479033993206</v>
      </c>
      <c r="I36" s="169">
        <f>データ入力表!F41</f>
        <v>0</v>
      </c>
      <c r="J36" s="221">
        <f>各種係数!D34</f>
        <v>1.7834366197183097E-2</v>
      </c>
      <c r="K36" s="174">
        <f t="shared" si="2"/>
        <v>0</v>
      </c>
      <c r="L36" s="174">
        <v>0</v>
      </c>
      <c r="M36" s="169">
        <f t="shared" si="3"/>
        <v>0</v>
      </c>
      <c r="O36" s="169">
        <f>データ入力表!G41</f>
        <v>0</v>
      </c>
      <c r="P36" s="221">
        <f>各種係数!E34</f>
        <v>7.5760375586854459E-2</v>
      </c>
      <c r="Q36" s="174">
        <f t="shared" si="4"/>
        <v>0</v>
      </c>
      <c r="R36" s="174">
        <v>0</v>
      </c>
      <c r="S36" s="169">
        <f t="shared" si="5"/>
        <v>0</v>
      </c>
      <c r="U36" s="169">
        <f>データ入力表!H41</f>
        <v>0</v>
      </c>
      <c r="V36" s="221">
        <f>各種係数!F34</f>
        <v>1.5262347417840376E-2</v>
      </c>
      <c r="W36" s="174">
        <f t="shared" si="6"/>
        <v>0</v>
      </c>
      <c r="X36" s="174">
        <v>0</v>
      </c>
      <c r="Y36" s="169">
        <f t="shared" si="7"/>
        <v>0</v>
      </c>
      <c r="AA36" s="174">
        <f t="shared" si="8"/>
        <v>2.7707186276058895</v>
      </c>
      <c r="AB36" s="169">
        <f t="shared" si="9"/>
        <v>5.6328479033993206</v>
      </c>
      <c r="AD36" s="91">
        <f>'H23取引基本表（生産者）(36)'!BB34</f>
        <v>665625</v>
      </c>
      <c r="AE36" s="214">
        <f t="shared" si="10"/>
        <v>1844259.5865001702</v>
      </c>
      <c r="AF36" s="214"/>
      <c r="AG36" s="178"/>
      <c r="AH36" s="177"/>
    </row>
    <row r="37" spans="1:34">
      <c r="A37" s="55">
        <v>65</v>
      </c>
      <c r="B37" s="40" t="s">
        <v>63</v>
      </c>
      <c r="C37" s="168">
        <f>データ入力表!E42</f>
        <v>5</v>
      </c>
      <c r="D37" s="220">
        <f>各種係数!C35</f>
        <v>0.32164561157968397</v>
      </c>
      <c r="E37" s="173">
        <f t="shared" si="0"/>
        <v>1.6082280578984198</v>
      </c>
      <c r="F37" s="173">
        <v>1.9632634942935596</v>
      </c>
      <c r="G37" s="168">
        <f t="shared" si="1"/>
        <v>3.9912983395241075</v>
      </c>
      <c r="I37" s="168">
        <f>データ入力表!F42</f>
        <v>0</v>
      </c>
      <c r="J37" s="220">
        <f>各種係数!D35</f>
        <v>3.4547530477698797E-2</v>
      </c>
      <c r="K37" s="173">
        <f t="shared" si="2"/>
        <v>0</v>
      </c>
      <c r="L37" s="173">
        <v>0</v>
      </c>
      <c r="M37" s="168">
        <f t="shared" si="3"/>
        <v>0</v>
      </c>
      <c r="O37" s="168">
        <f>データ入力表!G42</f>
        <v>0</v>
      </c>
      <c r="P37" s="220">
        <f>各種係数!E35</f>
        <v>0.12979264115502193</v>
      </c>
      <c r="Q37" s="173">
        <f t="shared" si="4"/>
        <v>0</v>
      </c>
      <c r="R37" s="173">
        <v>0</v>
      </c>
      <c r="S37" s="168">
        <f t="shared" si="5"/>
        <v>0</v>
      </c>
      <c r="U37" s="168">
        <f>データ入力表!H42</f>
        <v>0</v>
      </c>
      <c r="V37" s="220">
        <f>各種係数!F35</f>
        <v>5.2060697580199627E-2</v>
      </c>
      <c r="W37" s="173">
        <f t="shared" si="6"/>
        <v>0</v>
      </c>
      <c r="X37" s="173">
        <v>0</v>
      </c>
      <c r="Y37" s="168">
        <f t="shared" si="7"/>
        <v>0</v>
      </c>
      <c r="AA37" s="173">
        <f t="shared" si="8"/>
        <v>1.9632634942935596</v>
      </c>
      <c r="AB37" s="168">
        <f t="shared" si="9"/>
        <v>3.9912983395241075</v>
      </c>
      <c r="AD37" s="91">
        <f>'H23取引基本表（生産者）(36)'!BB35</f>
        <v>54302</v>
      </c>
      <c r="AE37" s="214">
        <f t="shared" si="10"/>
        <v>106609.13426712887</v>
      </c>
      <c r="AF37" s="214"/>
      <c r="AG37" s="178"/>
      <c r="AH37" s="177"/>
    </row>
    <row r="38" spans="1:34">
      <c r="A38" s="55">
        <v>66</v>
      </c>
      <c r="B38" s="40" t="s">
        <v>27</v>
      </c>
      <c r="C38" s="168">
        <f>データ入力表!E43</f>
        <v>5</v>
      </c>
      <c r="D38" s="220">
        <f>各種係数!C36</f>
        <v>0.47467765680358498</v>
      </c>
      <c r="E38" s="173">
        <f t="shared" si="0"/>
        <v>2.373388284017925</v>
      </c>
      <c r="F38" s="173">
        <v>2.6582134612807944</v>
      </c>
      <c r="G38" s="168">
        <f t="shared" si="1"/>
        <v>5.4041258368777223</v>
      </c>
      <c r="I38" s="168">
        <f>データ入力表!F43</f>
        <v>0</v>
      </c>
      <c r="J38" s="220">
        <f>各種係数!D36</f>
        <v>-1.7832009447850777E-2</v>
      </c>
      <c r="K38" s="173">
        <f t="shared" si="2"/>
        <v>0</v>
      </c>
      <c r="L38" s="173">
        <v>0</v>
      </c>
      <c r="M38" s="168">
        <f t="shared" si="3"/>
        <v>0</v>
      </c>
      <c r="O38" s="168">
        <f>データ入力表!G43</f>
        <v>0</v>
      </c>
      <c r="P38" s="220">
        <f>各種係数!E36</f>
        <v>0.12131347774739941</v>
      </c>
      <c r="Q38" s="173">
        <f t="shared" si="4"/>
        <v>0</v>
      </c>
      <c r="R38" s="173">
        <v>0</v>
      </c>
      <c r="S38" s="168">
        <f t="shared" si="5"/>
        <v>0</v>
      </c>
      <c r="U38" s="168">
        <f>データ入力表!H43</f>
        <v>0</v>
      </c>
      <c r="V38" s="220">
        <f>各種係数!F36</f>
        <v>3.6525488165919794E-2</v>
      </c>
      <c r="W38" s="173">
        <f t="shared" si="6"/>
        <v>0</v>
      </c>
      <c r="X38" s="173">
        <v>0</v>
      </c>
      <c r="Y38" s="168">
        <f t="shared" si="7"/>
        <v>0</v>
      </c>
      <c r="AA38" s="173">
        <f t="shared" si="8"/>
        <v>2.6582134612807944</v>
      </c>
      <c r="AB38" s="168">
        <f t="shared" si="9"/>
        <v>5.4041258368777223</v>
      </c>
      <c r="AD38" s="91">
        <f>'H23取引基本表（生産者）(36)'!BB36</f>
        <v>247252</v>
      </c>
      <c r="AE38" s="214">
        <f t="shared" si="10"/>
        <v>657248.59472859895</v>
      </c>
      <c r="AF38" s="214"/>
      <c r="AG38" s="178"/>
      <c r="AH38" s="177"/>
    </row>
    <row r="39" spans="1:34">
      <c r="A39" s="55">
        <v>67</v>
      </c>
      <c r="B39" s="40" t="s">
        <v>28</v>
      </c>
      <c r="C39" s="168">
        <f>データ入力表!E44</f>
        <v>5</v>
      </c>
      <c r="D39" s="220">
        <f>各種係数!C37</f>
        <v>0.14081523912982513</v>
      </c>
      <c r="E39" s="173">
        <f t="shared" si="0"/>
        <v>0.70407619564912571</v>
      </c>
      <c r="F39" s="173">
        <v>1.0201988094460199</v>
      </c>
      <c r="G39" s="168">
        <f t="shared" si="1"/>
        <v>2.0740556863415662</v>
      </c>
      <c r="I39" s="168">
        <f>データ入力表!F44</f>
        <v>0</v>
      </c>
      <c r="J39" s="220">
        <f>各種係数!D37</f>
        <v>0.30029268551878252</v>
      </c>
      <c r="K39" s="173">
        <f t="shared" si="2"/>
        <v>0</v>
      </c>
      <c r="L39" s="173">
        <v>0</v>
      </c>
      <c r="M39" s="168">
        <f t="shared" si="3"/>
        <v>0</v>
      </c>
      <c r="O39" s="168">
        <f>データ入力表!G44</f>
        <v>0</v>
      </c>
      <c r="P39" s="220">
        <f>各種係数!E37</f>
        <v>0.1182638420472341</v>
      </c>
      <c r="Q39" s="173">
        <f t="shared" si="4"/>
        <v>0</v>
      </c>
      <c r="R39" s="173">
        <v>0</v>
      </c>
      <c r="S39" s="168">
        <f t="shared" si="5"/>
        <v>0</v>
      </c>
      <c r="U39" s="168">
        <f>データ入力表!H44</f>
        <v>0</v>
      </c>
      <c r="V39" s="220">
        <f>各種係数!F37</f>
        <v>3.0697294098025296E-2</v>
      </c>
      <c r="W39" s="173">
        <f t="shared" si="6"/>
        <v>0</v>
      </c>
      <c r="X39" s="173">
        <v>0</v>
      </c>
      <c r="Y39" s="168">
        <f t="shared" si="7"/>
        <v>0</v>
      </c>
      <c r="AA39" s="173">
        <f t="shared" si="8"/>
        <v>1.0201988094460199</v>
      </c>
      <c r="AB39" s="168">
        <f t="shared" si="9"/>
        <v>2.0740556863415662</v>
      </c>
      <c r="AD39" s="91">
        <f>'H23取引基本表（生産者）(36)'!BB37</f>
        <v>677519</v>
      </c>
      <c r="AE39" s="214">
        <f t="shared" si="10"/>
        <v>691204.07717705797</v>
      </c>
      <c r="AF39" s="214"/>
      <c r="AG39" s="178"/>
      <c r="AH39" s="177"/>
    </row>
    <row r="40" spans="1:34">
      <c r="A40" s="57">
        <v>68</v>
      </c>
      <c r="B40" s="42" t="s">
        <v>29</v>
      </c>
      <c r="C40" s="170">
        <f>データ入力表!E45</f>
        <v>5</v>
      </c>
      <c r="D40" s="222">
        <f>各種係数!C38</f>
        <v>0</v>
      </c>
      <c r="E40" s="175">
        <f t="shared" si="0"/>
        <v>0</v>
      </c>
      <c r="F40" s="175">
        <v>0.62416414775639462</v>
      </c>
      <c r="G40" s="170">
        <f t="shared" si="1"/>
        <v>1.2689205161566934</v>
      </c>
      <c r="I40" s="170">
        <f>データ入力表!F45</f>
        <v>0</v>
      </c>
      <c r="J40" s="222">
        <f>各種係数!D38</f>
        <v>0</v>
      </c>
      <c r="K40" s="175">
        <f t="shared" si="2"/>
        <v>0</v>
      </c>
      <c r="L40" s="175">
        <v>0</v>
      </c>
      <c r="M40" s="170">
        <f t="shared" si="3"/>
        <v>0</v>
      </c>
      <c r="O40" s="170">
        <f>データ入力表!G45</f>
        <v>0</v>
      </c>
      <c r="P40" s="222">
        <f>各種係数!E38</f>
        <v>0</v>
      </c>
      <c r="Q40" s="175">
        <f t="shared" si="4"/>
        <v>0</v>
      </c>
      <c r="R40" s="175">
        <v>0</v>
      </c>
      <c r="S40" s="170">
        <f t="shared" si="5"/>
        <v>0</v>
      </c>
      <c r="U40" s="170">
        <f>データ入力表!H45</f>
        <v>0</v>
      </c>
      <c r="V40" s="222">
        <f>各種係数!F38</f>
        <v>0</v>
      </c>
      <c r="W40" s="175">
        <f t="shared" si="6"/>
        <v>0</v>
      </c>
      <c r="X40" s="175">
        <v>0</v>
      </c>
      <c r="Y40" s="170">
        <f t="shared" si="7"/>
        <v>0</v>
      </c>
      <c r="AA40" s="175">
        <f t="shared" si="8"/>
        <v>0.62416414775639462</v>
      </c>
      <c r="AB40" s="170">
        <f t="shared" si="9"/>
        <v>1.2689205161566934</v>
      </c>
      <c r="AD40" s="91">
        <f>'H23取引基本表（生産者）(36)'!BB38</f>
        <v>11032</v>
      </c>
      <c r="AE40" s="214">
        <f t="shared" si="10"/>
        <v>6885.7788780485453</v>
      </c>
      <c r="AF40" s="214"/>
      <c r="AG40" s="178"/>
      <c r="AH40" s="177"/>
    </row>
    <row r="41" spans="1:34">
      <c r="A41" s="58">
        <v>69</v>
      </c>
      <c r="B41" s="43" t="s">
        <v>30</v>
      </c>
      <c r="C41" s="168">
        <f>データ入力表!E46</f>
        <v>5</v>
      </c>
      <c r="D41" s="220">
        <f>各種係数!C39</f>
        <v>3.5711586425818155E-2</v>
      </c>
      <c r="E41" s="173">
        <f t="shared" si="0"/>
        <v>0.17855793212909077</v>
      </c>
      <c r="F41" s="173">
        <v>1.0055303720832356</v>
      </c>
      <c r="G41" s="168">
        <f t="shared" si="1"/>
        <v>2.0442348752993067</v>
      </c>
      <c r="I41" s="168">
        <f>データ入力表!F46</f>
        <v>0</v>
      </c>
      <c r="J41" s="220">
        <f>各種係数!D39</f>
        <v>0.27938175496939005</v>
      </c>
      <c r="K41" s="173">
        <f t="shared" si="2"/>
        <v>0</v>
      </c>
      <c r="L41" s="173">
        <v>0</v>
      </c>
      <c r="M41" s="168">
        <f t="shared" si="3"/>
        <v>0</v>
      </c>
      <c r="O41" s="168">
        <f>データ入力表!G46</f>
        <v>0</v>
      </c>
      <c r="P41" s="220">
        <f>各種係数!E39</f>
        <v>5.4908926007104529E-2</v>
      </c>
      <c r="Q41" s="173">
        <f t="shared" si="4"/>
        <v>0</v>
      </c>
      <c r="R41" s="173">
        <v>0</v>
      </c>
      <c r="S41" s="168">
        <f t="shared" si="5"/>
        <v>0</v>
      </c>
      <c r="U41" s="168">
        <f>データ入力表!H46</f>
        <v>0</v>
      </c>
      <c r="V41" s="220">
        <f>各種係数!F39</f>
        <v>9.2585594437306334E-3</v>
      </c>
      <c r="W41" s="173">
        <f t="shared" si="6"/>
        <v>0</v>
      </c>
      <c r="X41" s="173">
        <v>0</v>
      </c>
      <c r="Y41" s="168">
        <f t="shared" si="7"/>
        <v>0</v>
      </c>
      <c r="AA41" s="173">
        <f t="shared" si="8"/>
        <v>1.0055303720832356</v>
      </c>
      <c r="AB41" s="168">
        <f t="shared" si="9"/>
        <v>2.0442348752993067</v>
      </c>
      <c r="AD41" s="94">
        <f>'H23取引基本表（生産者）(36)'!BB39</f>
        <v>26462</v>
      </c>
      <c r="AE41" s="215">
        <f t="shared" si="10"/>
        <v>26608.344706066579</v>
      </c>
      <c r="AF41" s="215"/>
      <c r="AG41" s="178"/>
      <c r="AH41" s="177"/>
    </row>
    <row r="42" spans="1:34">
      <c r="A42" s="66"/>
      <c r="B42" s="45" t="s">
        <v>34</v>
      </c>
      <c r="C42" s="171">
        <f>SUM(C6:C41)</f>
        <v>180</v>
      </c>
      <c r="D42" s="171"/>
      <c r="E42" s="171"/>
      <c r="F42" s="176">
        <f t="shared" ref="F42" si="11">SUM(F6:F41)</f>
        <v>49.188592966158588</v>
      </c>
      <c r="G42" s="171">
        <f t="shared" si="1"/>
        <v>100</v>
      </c>
      <c r="I42" s="171">
        <f>SUM(I6:I41)</f>
        <v>0</v>
      </c>
      <c r="J42" s="171"/>
      <c r="K42" s="171"/>
      <c r="L42" s="176">
        <f>SUM(L6:L41)</f>
        <v>0</v>
      </c>
      <c r="M42" s="171">
        <f t="shared" si="3"/>
        <v>0</v>
      </c>
      <c r="O42" s="171">
        <f>SUM(O6:O41)</f>
        <v>0</v>
      </c>
      <c r="P42" s="171"/>
      <c r="Q42" s="171"/>
      <c r="R42" s="176">
        <f>SUM(R6:R41)</f>
        <v>0</v>
      </c>
      <c r="S42" s="171">
        <f t="shared" si="5"/>
        <v>0</v>
      </c>
      <c r="U42" s="171">
        <f>SUM(U6:U41)</f>
        <v>0</v>
      </c>
      <c r="V42" s="171"/>
      <c r="W42" s="171"/>
      <c r="X42" s="176">
        <f>SUM(X6:X41)</f>
        <v>0</v>
      </c>
      <c r="Y42" s="171">
        <f t="shared" si="7"/>
        <v>0</v>
      </c>
      <c r="AA42" s="176">
        <f>SUM(AA6:AA41)</f>
        <v>49.188592966158588</v>
      </c>
      <c r="AB42" s="171">
        <f t="shared" si="9"/>
        <v>100</v>
      </c>
      <c r="AD42" s="94">
        <f>'H23取引基本表（生産者）(36)'!BB40</f>
        <v>10531890</v>
      </c>
      <c r="AE42" s="215">
        <f>SUM(AE6:AE41)</f>
        <v>12728925.309325404</v>
      </c>
      <c r="AF42" s="216">
        <f>AE42/AD42</f>
        <v>1.2086078860798399</v>
      </c>
    </row>
    <row r="43" spans="1:34">
      <c r="AD43" s="53"/>
      <c r="AE43" s="53"/>
      <c r="AF43" s="53"/>
    </row>
  </sheetData>
  <sheetProtection sheet="1" objects="1" scenarios="1"/>
  <mergeCells count="24">
    <mergeCell ref="Y3:Y4"/>
    <mergeCell ref="AA3:AA4"/>
    <mergeCell ref="AB3:AB4"/>
    <mergeCell ref="P3:P4"/>
    <mergeCell ref="Q3:Q4"/>
    <mergeCell ref="V3:V4"/>
    <mergeCell ref="U3:U4"/>
    <mergeCell ref="X3:X4"/>
    <mergeCell ref="AE5:AF5"/>
    <mergeCell ref="C3:C4"/>
    <mergeCell ref="F3:F4"/>
    <mergeCell ref="G3:G4"/>
    <mergeCell ref="R3:R4"/>
    <mergeCell ref="S3:S4"/>
    <mergeCell ref="I3:I4"/>
    <mergeCell ref="L3:L4"/>
    <mergeCell ref="M3:M4"/>
    <mergeCell ref="O3:O4"/>
    <mergeCell ref="AE3:AF4"/>
    <mergeCell ref="AD3:AD4"/>
    <mergeCell ref="D3:D4"/>
    <mergeCell ref="E3:E4"/>
    <mergeCell ref="J3:J4"/>
    <mergeCell ref="K3:K4"/>
  </mergeCells>
  <phoneticPr fontId="4"/>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AN42"/>
  <sheetViews>
    <sheetView zoomScaleNormal="100" workbookViewId="0">
      <pane xSplit="2" ySplit="3" topLeftCell="C4" activePane="bottomRight" state="frozen"/>
      <selection activeCell="M1" sqref="M1"/>
      <selection pane="topRight" activeCell="M1" sqref="M1"/>
      <selection pane="bottomLeft" activeCell="M1" sqref="M1"/>
      <selection pane="bottomRight" activeCell="V23" sqref="V23"/>
    </sheetView>
  </sheetViews>
  <sheetFormatPr defaultColWidth="10.33203125" defaultRowHeight="11.25"/>
  <cols>
    <col min="1" max="1" width="4.6640625" style="16" bestFit="1" customWidth="1"/>
    <col min="2" max="2" width="31.6640625" style="16" bestFit="1" customWidth="1"/>
    <col min="3" max="16384" width="10.33203125" style="16"/>
  </cols>
  <sheetData>
    <row r="1" spans="1:40" ht="21" customHeight="1">
      <c r="A1" s="15" t="s">
        <v>31</v>
      </c>
      <c r="C1" s="16" t="s">
        <v>61</v>
      </c>
      <c r="J1" s="15" t="s">
        <v>32</v>
      </c>
      <c r="AN1" s="34"/>
    </row>
    <row r="2" spans="1:40">
      <c r="A2" s="17"/>
      <c r="B2" s="18"/>
      <c r="C2" s="35">
        <v>1</v>
      </c>
      <c r="D2" s="36">
        <v>2</v>
      </c>
      <c r="E2" s="36">
        <v>3</v>
      </c>
      <c r="F2" s="36">
        <v>6</v>
      </c>
      <c r="G2" s="36">
        <v>11</v>
      </c>
      <c r="H2" s="36">
        <v>15</v>
      </c>
      <c r="I2" s="36">
        <v>16</v>
      </c>
      <c r="J2" s="36">
        <v>20</v>
      </c>
      <c r="K2" s="36">
        <v>21</v>
      </c>
      <c r="L2" s="36">
        <v>25</v>
      </c>
      <c r="M2" s="36">
        <v>26</v>
      </c>
      <c r="N2" s="36">
        <v>27</v>
      </c>
      <c r="O2" s="36">
        <v>28</v>
      </c>
      <c r="P2" s="36">
        <v>29</v>
      </c>
      <c r="Q2" s="36">
        <v>32</v>
      </c>
      <c r="R2" s="36">
        <v>33</v>
      </c>
      <c r="S2" s="36">
        <v>34</v>
      </c>
      <c r="T2" s="36">
        <v>35</v>
      </c>
      <c r="U2" s="36">
        <v>39</v>
      </c>
      <c r="V2" s="36">
        <v>41</v>
      </c>
      <c r="W2" s="36">
        <v>46</v>
      </c>
      <c r="X2" s="36">
        <v>47</v>
      </c>
      <c r="Y2" s="36">
        <v>48</v>
      </c>
      <c r="Z2" s="36">
        <v>51</v>
      </c>
      <c r="AA2" s="36">
        <v>53</v>
      </c>
      <c r="AB2" s="36">
        <v>55</v>
      </c>
      <c r="AC2" s="36">
        <v>57</v>
      </c>
      <c r="AD2" s="36">
        <v>59</v>
      </c>
      <c r="AE2" s="36">
        <v>61</v>
      </c>
      <c r="AF2" s="36">
        <v>63</v>
      </c>
      <c r="AG2" s="36">
        <v>64</v>
      </c>
      <c r="AH2" s="36">
        <v>65</v>
      </c>
      <c r="AI2" s="36">
        <v>66</v>
      </c>
      <c r="AJ2" s="36">
        <v>67</v>
      </c>
      <c r="AK2" s="36">
        <v>68</v>
      </c>
      <c r="AL2" s="37">
        <v>69</v>
      </c>
      <c r="AM2" s="38"/>
      <c r="AN2" s="38"/>
    </row>
    <row r="3" spans="1:40" ht="33.75">
      <c r="A3" s="19"/>
      <c r="B3" s="20"/>
      <c r="C3" s="21" t="s">
        <v>0</v>
      </c>
      <c r="D3" s="22" t="s">
        <v>1</v>
      </c>
      <c r="E3" s="22" t="s">
        <v>2</v>
      </c>
      <c r="F3" s="22" t="s">
        <v>3</v>
      </c>
      <c r="G3" s="22" t="s">
        <v>4</v>
      </c>
      <c r="H3" s="22" t="s">
        <v>5</v>
      </c>
      <c r="I3" s="22" t="s">
        <v>6</v>
      </c>
      <c r="J3" s="22" t="s">
        <v>7</v>
      </c>
      <c r="K3" s="22" t="s">
        <v>68</v>
      </c>
      <c r="L3" s="22" t="s">
        <v>69</v>
      </c>
      <c r="M3" s="22" t="s">
        <v>10</v>
      </c>
      <c r="N3" s="22" t="s">
        <v>11</v>
      </c>
      <c r="O3" s="22" t="s">
        <v>12</v>
      </c>
      <c r="P3" s="22" t="s">
        <v>13</v>
      </c>
      <c r="Q3" s="22" t="s">
        <v>16</v>
      </c>
      <c r="R3" s="22" t="s">
        <v>14</v>
      </c>
      <c r="S3" s="22" t="s">
        <v>70</v>
      </c>
      <c r="T3" s="22" t="s">
        <v>17</v>
      </c>
      <c r="U3" s="22" t="s">
        <v>18</v>
      </c>
      <c r="V3" s="22" t="s">
        <v>19</v>
      </c>
      <c r="W3" s="22" t="s">
        <v>71</v>
      </c>
      <c r="X3" s="22" t="s">
        <v>57</v>
      </c>
      <c r="Y3" s="22" t="s">
        <v>58</v>
      </c>
      <c r="Z3" s="22" t="s">
        <v>21</v>
      </c>
      <c r="AA3" s="22" t="s">
        <v>22</v>
      </c>
      <c r="AB3" s="22" t="s">
        <v>23</v>
      </c>
      <c r="AC3" s="22" t="s">
        <v>67</v>
      </c>
      <c r="AD3" s="22" t="s">
        <v>24</v>
      </c>
      <c r="AE3" s="22" t="s">
        <v>25</v>
      </c>
      <c r="AF3" s="22" t="s">
        <v>26</v>
      </c>
      <c r="AG3" s="22" t="s">
        <v>62</v>
      </c>
      <c r="AH3" s="22" t="s">
        <v>63</v>
      </c>
      <c r="AI3" s="22" t="s">
        <v>72</v>
      </c>
      <c r="AJ3" s="22" t="s">
        <v>73</v>
      </c>
      <c r="AK3" s="22" t="s">
        <v>29</v>
      </c>
      <c r="AL3" s="23" t="s">
        <v>30</v>
      </c>
      <c r="AM3" s="24" t="s">
        <v>83</v>
      </c>
      <c r="AN3" s="24" t="s">
        <v>84</v>
      </c>
    </row>
    <row r="4" spans="1:40">
      <c r="A4" s="60">
        <v>1</v>
      </c>
      <c r="B4" s="18" t="s">
        <v>0</v>
      </c>
      <c r="C4" s="10">
        <v>1.1248980047638077</v>
      </c>
      <c r="D4" s="25">
        <v>3.5961188596100179E-3</v>
      </c>
      <c r="E4" s="25">
        <v>4.1675715013925465E-3</v>
      </c>
      <c r="F4" s="25">
        <v>6.5768991369946812E-5</v>
      </c>
      <c r="G4" s="25">
        <v>0.16031627906718279</v>
      </c>
      <c r="H4" s="25">
        <v>1.1455101041440669E-2</v>
      </c>
      <c r="I4" s="25">
        <v>5.03589333801027E-4</v>
      </c>
      <c r="J4" s="25">
        <v>3.306384087306374E-4</v>
      </c>
      <c r="K4" s="25">
        <v>1.8352014812922942E-5</v>
      </c>
      <c r="L4" s="25">
        <v>1.3615533136331762E-4</v>
      </c>
      <c r="M4" s="25">
        <v>6.4038002141775255E-5</v>
      </c>
      <c r="N4" s="25">
        <v>6.3259367600432216E-5</v>
      </c>
      <c r="O4" s="25">
        <v>5.4072674976797687E-5</v>
      </c>
      <c r="P4" s="25">
        <v>1.6468616370848217E-4</v>
      </c>
      <c r="Q4" s="25">
        <v>1.517628895632159E-4</v>
      </c>
      <c r="R4" s="25">
        <v>1.4103530661405781E-4</v>
      </c>
      <c r="S4" s="25">
        <v>1.528120485315802E-4</v>
      </c>
      <c r="T4" s="25">
        <v>1.4769901342638183E-4</v>
      </c>
      <c r="U4" s="25">
        <v>1.0233317912638292E-2</v>
      </c>
      <c r="V4" s="25">
        <v>1.1307570560077816E-3</v>
      </c>
      <c r="W4" s="25">
        <v>8.2133274625076485E-5</v>
      </c>
      <c r="X4" s="25">
        <v>1.9262385980914156E-4</v>
      </c>
      <c r="Y4" s="25">
        <v>5.9138966520696914E-5</v>
      </c>
      <c r="Z4" s="25">
        <v>2.0610774073496409E-4</v>
      </c>
      <c r="AA4" s="25">
        <v>7.7390767559978781E-5</v>
      </c>
      <c r="AB4" s="25">
        <v>6.7835535423745518E-5</v>
      </c>
      <c r="AC4" s="25">
        <v>7.9451548255511135E-5</v>
      </c>
      <c r="AD4" s="25">
        <v>1.3537919984485101E-4</v>
      </c>
      <c r="AE4" s="25">
        <v>1.0715409021825436E-4</v>
      </c>
      <c r="AF4" s="25">
        <v>7.793583613004897E-4</v>
      </c>
      <c r="AG4" s="25">
        <v>2.023181697183434E-3</v>
      </c>
      <c r="AH4" s="25">
        <v>1.6477502895710483E-3</v>
      </c>
      <c r="AI4" s="25">
        <v>9.075372051032209E-5</v>
      </c>
      <c r="AJ4" s="25">
        <v>9.2017859333682842E-3</v>
      </c>
      <c r="AK4" s="25">
        <v>4.9935013329590119E-4</v>
      </c>
      <c r="AL4" s="11">
        <v>1.4404520527608658E-4</v>
      </c>
      <c r="AM4" s="13">
        <v>1.3331844600722185</v>
      </c>
      <c r="AN4" s="13">
        <v>1.0035106673027823</v>
      </c>
    </row>
    <row r="5" spans="1:40">
      <c r="A5" s="67">
        <v>2</v>
      </c>
      <c r="B5" s="26" t="s">
        <v>1</v>
      </c>
      <c r="C5" s="12">
        <v>7.7853763766703348E-4</v>
      </c>
      <c r="D5" s="1">
        <v>1.1334853442903468</v>
      </c>
      <c r="E5" s="1">
        <v>4.0358311076396197E-4</v>
      </c>
      <c r="F5" s="1">
        <v>1.2958560939680977E-4</v>
      </c>
      <c r="G5" s="1">
        <v>6.0953753768619933E-4</v>
      </c>
      <c r="H5" s="1">
        <v>1.936970971680845E-4</v>
      </c>
      <c r="I5" s="1">
        <v>0.13122171228622445</v>
      </c>
      <c r="J5" s="1">
        <v>1.1301692934470432E-4</v>
      </c>
      <c r="K5" s="1">
        <v>7.6532045076061565E-6</v>
      </c>
      <c r="L5" s="1">
        <v>5.6255709796094468E-4</v>
      </c>
      <c r="M5" s="1">
        <v>2.8133911554936409E-5</v>
      </c>
      <c r="N5" s="1">
        <v>3.4005620391351515E-5</v>
      </c>
      <c r="O5" s="1">
        <v>9.4542701209935064E-5</v>
      </c>
      <c r="P5" s="1">
        <v>1.9916539399276548E-4</v>
      </c>
      <c r="Q5" s="1">
        <v>1.3561791464781846E-4</v>
      </c>
      <c r="R5" s="1">
        <v>1.4152251684210426E-4</v>
      </c>
      <c r="S5" s="1">
        <v>1.6562895522488343E-4</v>
      </c>
      <c r="T5" s="1">
        <v>8.7486152211474513E-5</v>
      </c>
      <c r="U5" s="1">
        <v>6.4896776666916844E-4</v>
      </c>
      <c r="V5" s="1">
        <v>9.1104118318793002E-4</v>
      </c>
      <c r="W5" s="1">
        <v>1.0992061521393445E-4</v>
      </c>
      <c r="X5" s="1">
        <v>1.5458916230218E-4</v>
      </c>
      <c r="Y5" s="1">
        <v>1.3638865182562536E-4</v>
      </c>
      <c r="Z5" s="1">
        <v>2.325253996115386E-4</v>
      </c>
      <c r="AA5" s="1">
        <v>1.7678684498335757E-4</v>
      </c>
      <c r="AB5" s="1">
        <v>7.0557706771331221E-5</v>
      </c>
      <c r="AC5" s="1">
        <v>1.3471336808559958E-4</v>
      </c>
      <c r="AD5" s="1">
        <v>4.3070602360112306E-4</v>
      </c>
      <c r="AE5" s="1">
        <v>1.1047543437688944E-4</v>
      </c>
      <c r="AF5" s="1">
        <v>1.6980880939771142E-4</v>
      </c>
      <c r="AG5" s="1">
        <v>2.4962087491274423E-4</v>
      </c>
      <c r="AH5" s="1">
        <v>4.6372894924465359E-4</v>
      </c>
      <c r="AI5" s="1">
        <v>1.5039318960248949E-4</v>
      </c>
      <c r="AJ5" s="1">
        <v>7.5794201394364534E-4</v>
      </c>
      <c r="AK5" s="1">
        <v>9.6768914545569198E-3</v>
      </c>
      <c r="AL5" s="2">
        <v>1.1679941728359837E-4</v>
      </c>
      <c r="AM5" s="3">
        <v>1.2830931848327127</v>
      </c>
      <c r="AN5" s="3">
        <v>0.96580611062131549</v>
      </c>
    </row>
    <row r="6" spans="1:40">
      <c r="A6" s="67">
        <v>3</v>
      </c>
      <c r="B6" s="26" t="s">
        <v>2</v>
      </c>
      <c r="C6" s="12">
        <v>2.0632974758309891E-4</v>
      </c>
      <c r="D6" s="1">
        <v>3.3422105397327414E-5</v>
      </c>
      <c r="E6" s="1">
        <v>1.0123495901429622</v>
      </c>
      <c r="F6" s="1">
        <v>4.957457588770115E-7</v>
      </c>
      <c r="G6" s="1">
        <v>9.1173171751067431E-3</v>
      </c>
      <c r="H6" s="1">
        <v>2.7190095203363999E-6</v>
      </c>
      <c r="I6" s="1">
        <v>5.2615377713988706E-6</v>
      </c>
      <c r="J6" s="1">
        <v>4.0356719835495769E-6</v>
      </c>
      <c r="K6" s="1">
        <v>7.5151616394439666E-8</v>
      </c>
      <c r="L6" s="1">
        <v>1.4326311354294495E-6</v>
      </c>
      <c r="M6" s="1">
        <v>1.9682332071734491E-7</v>
      </c>
      <c r="N6" s="1">
        <v>1.6301301180489006E-7</v>
      </c>
      <c r="O6" s="1">
        <v>2.053408579426533E-7</v>
      </c>
      <c r="P6" s="1">
        <v>5.165924033956506E-7</v>
      </c>
      <c r="Q6" s="1">
        <v>5.5689000720833874E-7</v>
      </c>
      <c r="R6" s="1">
        <v>4.1180300939324386E-7</v>
      </c>
      <c r="S6" s="1">
        <v>5.1723170016681362E-7</v>
      </c>
      <c r="T6" s="1">
        <v>4.4831037095177528E-7</v>
      </c>
      <c r="U6" s="1">
        <v>2.0612062809564355E-5</v>
      </c>
      <c r="V6" s="1">
        <v>6.6632670618996702E-7</v>
      </c>
      <c r="W6" s="1">
        <v>2.5047132882698155E-7</v>
      </c>
      <c r="X6" s="1">
        <v>6.1425501398098767E-7</v>
      </c>
      <c r="Y6" s="1">
        <v>2.5251815855362463E-7</v>
      </c>
      <c r="Z6" s="1">
        <v>9.2726990999673533E-7</v>
      </c>
      <c r="AA6" s="1">
        <v>4.6141582366456045E-7</v>
      </c>
      <c r="AB6" s="1">
        <v>3.3863414044950931E-7</v>
      </c>
      <c r="AC6" s="1">
        <v>1.375637519835468E-6</v>
      </c>
      <c r="AD6" s="1">
        <v>3.9347589478258676E-6</v>
      </c>
      <c r="AE6" s="1">
        <v>2.1781528475840317E-6</v>
      </c>
      <c r="AF6" s="1">
        <v>2.2639807230838511E-6</v>
      </c>
      <c r="AG6" s="1">
        <v>1.3004218195020252E-4</v>
      </c>
      <c r="AH6" s="1">
        <v>4.1608925514606352E-6</v>
      </c>
      <c r="AI6" s="1">
        <v>9.2918496227642678E-7</v>
      </c>
      <c r="AJ6" s="1">
        <v>6.9491190980694245E-4</v>
      </c>
      <c r="AK6" s="1">
        <v>1.4497784323874356E-6</v>
      </c>
      <c r="AL6" s="2">
        <v>4.7240121018631941E-6</v>
      </c>
      <c r="AM6" s="3">
        <v>1.022593788367252</v>
      </c>
      <c r="AN6" s="3">
        <v>0.76972377467444597</v>
      </c>
    </row>
    <row r="7" spans="1:40">
      <c r="A7" s="67">
        <v>6</v>
      </c>
      <c r="B7" s="26" t="s">
        <v>3</v>
      </c>
      <c r="C7" s="12">
        <v>5.2593157868082921E-5</v>
      </c>
      <c r="D7" s="1">
        <v>5.0512244668203436E-5</v>
      </c>
      <c r="E7" s="1">
        <v>9.6208167945338515E-5</v>
      </c>
      <c r="F7" s="1">
        <v>1.0001442021783231</v>
      </c>
      <c r="G7" s="1">
        <v>2.9680745967555498E-5</v>
      </c>
      <c r="H7" s="1">
        <v>4.5525420469673018E-5</v>
      </c>
      <c r="I7" s="1">
        <v>7.7024354351618713E-5</v>
      </c>
      <c r="J7" s="1">
        <v>3.7030339716310757E-4</v>
      </c>
      <c r="K7" s="1">
        <v>2.1944198191813165E-3</v>
      </c>
      <c r="L7" s="1">
        <v>4.6114434096326812E-4</v>
      </c>
      <c r="M7" s="1">
        <v>7.1402748000160378E-4</v>
      </c>
      <c r="N7" s="1">
        <v>1.9383774850320393E-3</v>
      </c>
      <c r="O7" s="1">
        <v>1.9432376478766789E-4</v>
      </c>
      <c r="P7" s="1">
        <v>6.2113649260186731E-5</v>
      </c>
      <c r="Q7" s="1">
        <v>8.1101893226345843E-5</v>
      </c>
      <c r="R7" s="1">
        <v>6.1685114255782776E-5</v>
      </c>
      <c r="S7" s="1">
        <v>5.3414480182320183E-5</v>
      </c>
      <c r="T7" s="1">
        <v>8.3216404842782274E-5</v>
      </c>
      <c r="U7" s="1">
        <v>6.6071774966794579E-5</v>
      </c>
      <c r="V7" s="1">
        <v>8.6691931155251443E-5</v>
      </c>
      <c r="W7" s="1">
        <v>1.4915472278948566E-3</v>
      </c>
      <c r="X7" s="1">
        <v>9.0514384167409995E-5</v>
      </c>
      <c r="Y7" s="1">
        <v>7.7844006487598675E-5</v>
      </c>
      <c r="Z7" s="1">
        <v>5.2310834040725473E-5</v>
      </c>
      <c r="AA7" s="1">
        <v>1.4068703080336575E-5</v>
      </c>
      <c r="AB7" s="1">
        <v>1.1492316301071131E-5</v>
      </c>
      <c r="AC7" s="1">
        <v>1.7175315592192443E-4</v>
      </c>
      <c r="AD7" s="1">
        <v>2.2842846506039258E-5</v>
      </c>
      <c r="AE7" s="1">
        <v>3.5063255729328087E-5</v>
      </c>
      <c r="AF7" s="1">
        <v>3.8113731491292152E-5</v>
      </c>
      <c r="AG7" s="1">
        <v>4.4929485215168564E-5</v>
      </c>
      <c r="AH7" s="1">
        <v>2.0443429519729304E-5</v>
      </c>
      <c r="AI7" s="1">
        <v>2.0001994370253425E-5</v>
      </c>
      <c r="AJ7" s="1">
        <v>6.8363447952163423E-5</v>
      </c>
      <c r="AK7" s="1">
        <v>2.5988712300959829E-5</v>
      </c>
      <c r="AL7" s="2">
        <v>8.269158430313139E-5</v>
      </c>
      <c r="AM7" s="3">
        <v>1.0091306069198942</v>
      </c>
      <c r="AN7" s="3">
        <v>0.75958980851831137</v>
      </c>
    </row>
    <row r="8" spans="1:40">
      <c r="A8" s="68">
        <v>11</v>
      </c>
      <c r="B8" s="27" t="s">
        <v>4</v>
      </c>
      <c r="C8" s="14">
        <v>2.3109223489030665E-2</v>
      </c>
      <c r="D8" s="28">
        <v>3.7137750390330692E-3</v>
      </c>
      <c r="E8" s="28">
        <v>2.5960348695881902E-2</v>
      </c>
      <c r="F8" s="28">
        <v>1.501166725571418E-5</v>
      </c>
      <c r="G8" s="28">
        <v>1.0224213218637161</v>
      </c>
      <c r="H8" s="28">
        <v>2.8152545197164086E-4</v>
      </c>
      <c r="I8" s="28">
        <v>5.6686245534313463E-4</v>
      </c>
      <c r="J8" s="28">
        <v>2.6504827470393027E-4</v>
      </c>
      <c r="K8" s="28">
        <v>2.4540506636114784E-6</v>
      </c>
      <c r="L8" s="28">
        <v>1.3815772801486408E-4</v>
      </c>
      <c r="M8" s="28">
        <v>5.9293068969554139E-6</v>
      </c>
      <c r="N8" s="28">
        <v>5.6107820419045068E-6</v>
      </c>
      <c r="O8" s="28">
        <v>8.5067089364376641E-6</v>
      </c>
      <c r="P8" s="28">
        <v>1.7681764085610283E-5</v>
      </c>
      <c r="Q8" s="28">
        <v>2.237475613114763E-5</v>
      </c>
      <c r="R8" s="28">
        <v>1.5796309205087589E-5</v>
      </c>
      <c r="S8" s="28">
        <v>1.6399934260164149E-5</v>
      </c>
      <c r="T8" s="28">
        <v>1.6363094914703815E-5</v>
      </c>
      <c r="U8" s="28">
        <v>2.6517499851366695E-4</v>
      </c>
      <c r="V8" s="28">
        <v>4.2932076132051972E-5</v>
      </c>
      <c r="W8" s="28">
        <v>8.2484836836304501E-6</v>
      </c>
      <c r="X8" s="28">
        <v>1.7792146286980947E-5</v>
      </c>
      <c r="Y8" s="28">
        <v>7.6399003894336071E-6</v>
      </c>
      <c r="Z8" s="28">
        <v>4.539924356275848E-5</v>
      </c>
      <c r="AA8" s="28">
        <v>1.0833688885593817E-5</v>
      </c>
      <c r="AB8" s="28">
        <v>8.8426798925622592E-6</v>
      </c>
      <c r="AC8" s="28">
        <v>3.4575662741405768E-5</v>
      </c>
      <c r="AD8" s="28">
        <v>7.6372777721128539E-5</v>
      </c>
      <c r="AE8" s="28">
        <v>7.8041945977577732E-5</v>
      </c>
      <c r="AF8" s="28">
        <v>2.0574995641446273E-4</v>
      </c>
      <c r="AG8" s="28">
        <v>1.7051263194385222E-3</v>
      </c>
      <c r="AH8" s="28">
        <v>3.2041974828065414E-4</v>
      </c>
      <c r="AI8" s="28">
        <v>2.1648899939392684E-5</v>
      </c>
      <c r="AJ8" s="28">
        <v>1.2530707696657029E-2</v>
      </c>
      <c r="AK8" s="28">
        <v>6.2942231656093866E-5</v>
      </c>
      <c r="AL8" s="29">
        <v>3.114180300631128E-4</v>
      </c>
      <c r="AM8" s="4">
        <v>1.0923362578583227</v>
      </c>
      <c r="AN8" s="4">
        <v>0.82222012022481128</v>
      </c>
    </row>
    <row r="9" spans="1:40">
      <c r="A9" s="67">
        <v>15</v>
      </c>
      <c r="B9" s="26" t="s">
        <v>5</v>
      </c>
      <c r="C9" s="12">
        <v>1.2772334085301161E-4</v>
      </c>
      <c r="D9" s="1">
        <v>1.3670383290081232E-4</v>
      </c>
      <c r="E9" s="1">
        <v>5.1803362464036341E-4</v>
      </c>
      <c r="F9" s="1">
        <v>1.74101232533399E-4</v>
      </c>
      <c r="G9" s="1">
        <v>5.0837899084333203E-5</v>
      </c>
      <c r="H9" s="1">
        <v>1.0055496277342768</v>
      </c>
      <c r="I9" s="1">
        <v>1.3859167690150479E-4</v>
      </c>
      <c r="J9" s="1">
        <v>1.9408572178758964E-5</v>
      </c>
      <c r="K9" s="1">
        <v>5.3037405637226966E-6</v>
      </c>
      <c r="L9" s="1">
        <v>8.3567297095062332E-5</v>
      </c>
      <c r="M9" s="1">
        <v>1.7465898216917931E-5</v>
      </c>
      <c r="N9" s="1">
        <v>1.7110504973696275E-5</v>
      </c>
      <c r="O9" s="1">
        <v>5.1326289540567869E-5</v>
      </c>
      <c r="P9" s="1">
        <v>6.0149697772588553E-5</v>
      </c>
      <c r="Q9" s="1">
        <v>2.3703420626152244E-4</v>
      </c>
      <c r="R9" s="1">
        <v>8.2755313010170724E-5</v>
      </c>
      <c r="S9" s="1">
        <v>5.0935885358137701E-5</v>
      </c>
      <c r="T9" s="1">
        <v>1.0702464645655719E-4</v>
      </c>
      <c r="U9" s="1">
        <v>2.1259500766935679E-4</v>
      </c>
      <c r="V9" s="1">
        <v>1.1405347376541748E-4</v>
      </c>
      <c r="W9" s="1">
        <v>2.1243858421020999E-5</v>
      </c>
      <c r="X9" s="1">
        <v>5.7118072754635864E-5</v>
      </c>
      <c r="Y9" s="1">
        <v>8.0312231439514878E-5</v>
      </c>
      <c r="Z9" s="1">
        <v>1.5872501222409256E-4</v>
      </c>
      <c r="AA9" s="1">
        <v>7.0258176269345139E-5</v>
      </c>
      <c r="AB9" s="1">
        <v>1.2262446811959802E-5</v>
      </c>
      <c r="AC9" s="1">
        <v>1.210344949280638E-4</v>
      </c>
      <c r="AD9" s="1">
        <v>4.1148586735574236E-5</v>
      </c>
      <c r="AE9" s="1">
        <v>1.4526746139412189E-4</v>
      </c>
      <c r="AF9" s="1">
        <v>2.1075375098661866E-5</v>
      </c>
      <c r="AG9" s="1">
        <v>1.3048653148245787E-4</v>
      </c>
      <c r="AH9" s="1">
        <v>8.2643405655716186E-4</v>
      </c>
      <c r="AI9" s="1">
        <v>9.3934241358960892E-5</v>
      </c>
      <c r="AJ9" s="1">
        <v>2.3607681816110537E-4</v>
      </c>
      <c r="AK9" s="1">
        <v>6.0392338017130841E-4</v>
      </c>
      <c r="AL9" s="2">
        <v>7.3552635316959133E-5</v>
      </c>
      <c r="AM9" s="3">
        <v>1.0104472032531777</v>
      </c>
      <c r="AN9" s="3">
        <v>0.7605808330198347</v>
      </c>
    </row>
    <row r="10" spans="1:40">
      <c r="A10" s="67">
        <v>16</v>
      </c>
      <c r="B10" s="26" t="s">
        <v>6</v>
      </c>
      <c r="C10" s="12">
        <v>5.0526799817150574E-3</v>
      </c>
      <c r="D10" s="1">
        <v>1.9826527557122429E-3</v>
      </c>
      <c r="E10" s="1">
        <v>1.2280128662136749E-3</v>
      </c>
      <c r="F10" s="1">
        <v>7.430819853746028E-4</v>
      </c>
      <c r="G10" s="1">
        <v>3.0629059188271831E-3</v>
      </c>
      <c r="H10" s="1">
        <v>1.4988154191245384E-3</v>
      </c>
      <c r="I10" s="1">
        <v>1.0269523651346908</v>
      </c>
      <c r="J10" s="1">
        <v>7.6387704964309491E-4</v>
      </c>
      <c r="K10" s="1">
        <v>5.8497345875768238E-5</v>
      </c>
      <c r="L10" s="1">
        <v>4.3964019030174155E-3</v>
      </c>
      <c r="M10" s="1">
        <v>2.1603308162698623E-4</v>
      </c>
      <c r="N10" s="1">
        <v>2.6274832691218708E-4</v>
      </c>
      <c r="O10" s="1">
        <v>7.3601605020865986E-4</v>
      </c>
      <c r="P10" s="1">
        <v>1.5528428434965985E-3</v>
      </c>
      <c r="Q10" s="1">
        <v>1.0555753790590405E-3</v>
      </c>
      <c r="R10" s="1">
        <v>1.1027968684366176E-3</v>
      </c>
      <c r="S10" s="1">
        <v>1.2907955744293472E-3</v>
      </c>
      <c r="T10" s="1">
        <v>6.7979567138332867E-4</v>
      </c>
      <c r="U10" s="1">
        <v>4.8193700027307253E-3</v>
      </c>
      <c r="V10" s="1">
        <v>6.9215831633354895E-3</v>
      </c>
      <c r="W10" s="1">
        <v>8.4982330305449522E-4</v>
      </c>
      <c r="X10" s="1">
        <v>1.1902909890550574E-3</v>
      </c>
      <c r="Y10" s="1">
        <v>1.0630211617317193E-3</v>
      </c>
      <c r="Z10" s="1">
        <v>1.8132774805721254E-3</v>
      </c>
      <c r="AA10" s="1">
        <v>1.3786281649603917E-3</v>
      </c>
      <c r="AB10" s="1">
        <v>5.4027897017093973E-4</v>
      </c>
      <c r="AC10" s="1">
        <v>1.0476561620552684E-3</v>
      </c>
      <c r="AD10" s="1">
        <v>3.3446486602964742E-3</v>
      </c>
      <c r="AE10" s="1">
        <v>8.2292810799883286E-4</v>
      </c>
      <c r="AF10" s="1">
        <v>1.3212981950783823E-3</v>
      </c>
      <c r="AG10" s="1">
        <v>1.4495084804360225E-3</v>
      </c>
      <c r="AH10" s="1">
        <v>3.6154714264820991E-3</v>
      </c>
      <c r="AI10" s="1">
        <v>1.1700267659260446E-3</v>
      </c>
      <c r="AJ10" s="1">
        <v>1.869417987029181E-3</v>
      </c>
      <c r="AK10" s="1">
        <v>7.5719566575316657E-2</v>
      </c>
      <c r="AL10" s="2">
        <v>8.9249391940053493E-4</v>
      </c>
      <c r="AM10" s="3">
        <v>1.1624651836713775</v>
      </c>
      <c r="AN10" s="3">
        <v>0.87500735803590435</v>
      </c>
    </row>
    <row r="11" spans="1:40">
      <c r="A11" s="67">
        <v>20</v>
      </c>
      <c r="B11" s="26" t="s">
        <v>7</v>
      </c>
      <c r="C11" s="12">
        <v>3.248165234733226E-2</v>
      </c>
      <c r="D11" s="1">
        <v>9.966706747005056E-4</v>
      </c>
      <c r="E11" s="1">
        <v>8.2122895853892278E-3</v>
      </c>
      <c r="F11" s="1">
        <v>9.1843229403535624E-3</v>
      </c>
      <c r="G11" s="1">
        <v>7.2830403098133462E-3</v>
      </c>
      <c r="H11" s="1">
        <v>3.9230610045889021E-2</v>
      </c>
      <c r="I11" s="1">
        <v>8.6803218560396102E-3</v>
      </c>
      <c r="J11" s="1">
        <v>1.1730661981896846</v>
      </c>
      <c r="K11" s="1">
        <v>4.6233146263551618E-4</v>
      </c>
      <c r="L11" s="1">
        <v>6.4734195329890784E-3</v>
      </c>
      <c r="M11" s="1">
        <v>1.8201341580827953E-3</v>
      </c>
      <c r="N11" s="1">
        <v>1.8905027134039497E-3</v>
      </c>
      <c r="O11" s="1">
        <v>4.6281722244099913E-3</v>
      </c>
      <c r="P11" s="1">
        <v>8.7394089575127867E-3</v>
      </c>
      <c r="Q11" s="1">
        <v>9.0353778390406068E-3</v>
      </c>
      <c r="R11" s="1">
        <v>4.6479613900860407E-3</v>
      </c>
      <c r="S11" s="1">
        <v>9.3469161410251779E-3</v>
      </c>
      <c r="T11" s="1">
        <v>6.7134652654846144E-3</v>
      </c>
      <c r="U11" s="1">
        <v>6.6610708234579402E-2</v>
      </c>
      <c r="V11" s="1">
        <v>3.1022239517078626E-3</v>
      </c>
      <c r="W11" s="1">
        <v>8.6074402034401823E-4</v>
      </c>
      <c r="X11" s="1">
        <v>7.1733293853457171E-3</v>
      </c>
      <c r="Y11" s="1">
        <v>7.4111759813401193E-3</v>
      </c>
      <c r="Z11" s="1">
        <v>5.4214215164661498E-4</v>
      </c>
      <c r="AA11" s="1">
        <v>6.3918667675534938E-4</v>
      </c>
      <c r="AB11" s="1">
        <v>2.7216719893075655E-4</v>
      </c>
      <c r="AC11" s="1">
        <v>8.0615075021819925E-4</v>
      </c>
      <c r="AD11" s="1">
        <v>1.4895121190582228E-3</v>
      </c>
      <c r="AE11" s="1">
        <v>1.126841246293072E-3</v>
      </c>
      <c r="AF11" s="1">
        <v>1.9799685688618438E-3</v>
      </c>
      <c r="AG11" s="1">
        <v>5.9448883114409073E-2</v>
      </c>
      <c r="AH11" s="1">
        <v>2.0826980451784877E-3</v>
      </c>
      <c r="AI11" s="1">
        <v>2.5930491496490931E-3</v>
      </c>
      <c r="AJ11" s="1">
        <v>2.7420627561066417E-3</v>
      </c>
      <c r="AK11" s="1">
        <v>1.0627035054730906E-2</v>
      </c>
      <c r="AL11" s="2">
        <v>6.6285997145723559E-3</v>
      </c>
      <c r="AM11" s="3">
        <v>1.5090292737536004</v>
      </c>
      <c r="AN11" s="3">
        <v>1.1358720558458038</v>
      </c>
    </row>
    <row r="12" spans="1:40">
      <c r="A12" s="67">
        <v>21</v>
      </c>
      <c r="B12" s="26" t="s">
        <v>8</v>
      </c>
      <c r="C12" s="12">
        <v>1.5333287658385672E-2</v>
      </c>
      <c r="D12" s="1">
        <v>1.670583579114256E-2</v>
      </c>
      <c r="E12" s="1">
        <v>3.8016265348546949E-2</v>
      </c>
      <c r="F12" s="1">
        <v>3.4195973821022047E-2</v>
      </c>
      <c r="G12" s="1">
        <v>6.220367482093269E-3</v>
      </c>
      <c r="H12" s="1">
        <v>1.0722827267984309E-2</v>
      </c>
      <c r="I12" s="1">
        <v>9.5953686086718681E-3</v>
      </c>
      <c r="J12" s="1">
        <v>0.15238533998663439</v>
      </c>
      <c r="K12" s="1">
        <v>1.0298893010652481</v>
      </c>
      <c r="L12" s="1">
        <v>2.2046687017498415E-2</v>
      </c>
      <c r="M12" s="1">
        <v>5.1987741670804589E-2</v>
      </c>
      <c r="N12" s="1">
        <v>7.203709668414369E-3</v>
      </c>
      <c r="O12" s="1">
        <v>1.5263363901148385E-2</v>
      </c>
      <c r="P12" s="1">
        <v>5.8057885683347413E-3</v>
      </c>
      <c r="Q12" s="1">
        <v>6.5769153465386277E-3</v>
      </c>
      <c r="R12" s="1">
        <v>4.8102418842341814E-3</v>
      </c>
      <c r="S12" s="1">
        <v>3.9658128556602553E-3</v>
      </c>
      <c r="T12" s="1">
        <v>7.5535534725922485E-3</v>
      </c>
      <c r="U12" s="1">
        <v>1.5175372390508732E-2</v>
      </c>
      <c r="V12" s="1">
        <v>1.4209147486018033E-2</v>
      </c>
      <c r="W12" s="1">
        <v>6.0147924504664912E-2</v>
      </c>
      <c r="X12" s="1">
        <v>1.442861744900973E-2</v>
      </c>
      <c r="Y12" s="1">
        <v>1.3482492086177333E-2</v>
      </c>
      <c r="Z12" s="1">
        <v>6.1103118679156597E-3</v>
      </c>
      <c r="AA12" s="1">
        <v>2.8677434621525353E-3</v>
      </c>
      <c r="AB12" s="1">
        <v>1.6108320684275043E-3</v>
      </c>
      <c r="AC12" s="1">
        <v>7.3585803833033911E-2</v>
      </c>
      <c r="AD12" s="1">
        <v>3.3890804687340919E-3</v>
      </c>
      <c r="AE12" s="1">
        <v>8.5751610884592482E-3</v>
      </c>
      <c r="AF12" s="1">
        <v>5.0056086956615804E-3</v>
      </c>
      <c r="AG12" s="1">
        <v>1.1604370051446241E-2</v>
      </c>
      <c r="AH12" s="1">
        <v>5.5155208368916006E-3</v>
      </c>
      <c r="AI12" s="1">
        <v>3.6735096819797779E-3</v>
      </c>
      <c r="AJ12" s="1">
        <v>1.0693340339502224E-2</v>
      </c>
      <c r="AK12" s="1">
        <v>5.5260274727102314E-3</v>
      </c>
      <c r="AL12" s="2">
        <v>2.5432194073711539E-2</v>
      </c>
      <c r="AM12" s="3">
        <v>1.71931143927196</v>
      </c>
      <c r="AN12" s="3">
        <v>1.2941550261031769</v>
      </c>
    </row>
    <row r="13" spans="1:40">
      <c r="A13" s="68">
        <v>25</v>
      </c>
      <c r="B13" s="27" t="s">
        <v>9</v>
      </c>
      <c r="C13" s="14">
        <v>1.7988078296425237E-3</v>
      </c>
      <c r="D13" s="28">
        <v>5.6783934786838513E-4</v>
      </c>
      <c r="E13" s="28">
        <v>3.5745905164927272E-4</v>
      </c>
      <c r="F13" s="28">
        <v>4.041447866840366E-4</v>
      </c>
      <c r="G13" s="28">
        <v>2.0396773187196845E-3</v>
      </c>
      <c r="H13" s="28">
        <v>5.3482718214065313E-4</v>
      </c>
      <c r="I13" s="28">
        <v>1.9690004032899304E-3</v>
      </c>
      <c r="J13" s="28">
        <v>1.1190090589377362E-3</v>
      </c>
      <c r="K13" s="28">
        <v>9.2380553417253044E-5</v>
      </c>
      <c r="L13" s="28">
        <v>1.0277728303884759</v>
      </c>
      <c r="M13" s="28">
        <v>2.5388241982808855E-3</v>
      </c>
      <c r="N13" s="28">
        <v>7.7051048049982024E-4</v>
      </c>
      <c r="O13" s="28">
        <v>2.3896409970999262E-3</v>
      </c>
      <c r="P13" s="28">
        <v>2.5778209976356822E-3</v>
      </c>
      <c r="Q13" s="28">
        <v>1.2023103362754044E-2</v>
      </c>
      <c r="R13" s="28">
        <v>3.4421269187721632E-3</v>
      </c>
      <c r="S13" s="28">
        <v>3.8788664395999887E-3</v>
      </c>
      <c r="T13" s="28">
        <v>6.3659045992076162E-3</v>
      </c>
      <c r="U13" s="28">
        <v>1.9154912206145115E-3</v>
      </c>
      <c r="V13" s="28">
        <v>2.536526939400869E-2</v>
      </c>
      <c r="W13" s="28">
        <v>1.1305162418318194E-3</v>
      </c>
      <c r="X13" s="28">
        <v>3.7726584004239539E-3</v>
      </c>
      <c r="Y13" s="28">
        <v>5.618793144798516E-4</v>
      </c>
      <c r="Z13" s="28">
        <v>4.7360911085469624E-4</v>
      </c>
      <c r="AA13" s="28">
        <v>3.0315880704076336E-4</v>
      </c>
      <c r="AB13" s="28">
        <v>1.2948028264114554E-3</v>
      </c>
      <c r="AC13" s="28">
        <v>5.4003243672196921E-4</v>
      </c>
      <c r="AD13" s="28">
        <v>4.7578748358644712E-4</v>
      </c>
      <c r="AE13" s="28">
        <v>7.7942179083403116E-4</v>
      </c>
      <c r="AF13" s="28">
        <v>1.2132186866819427E-3</v>
      </c>
      <c r="AG13" s="28">
        <v>6.4873022229113074E-4</v>
      </c>
      <c r="AH13" s="28">
        <v>4.3691814746839059E-4</v>
      </c>
      <c r="AI13" s="28">
        <v>8.6740333633634494E-4</v>
      </c>
      <c r="AJ13" s="28">
        <v>1.0758840931144741E-3</v>
      </c>
      <c r="AK13" s="28">
        <v>2.7841549209124319E-3</v>
      </c>
      <c r="AL13" s="29">
        <v>3.8116459327266119E-3</v>
      </c>
      <c r="AM13" s="4">
        <v>1.1180933562810147</v>
      </c>
      <c r="AN13" s="4">
        <v>0.84160792723880762</v>
      </c>
    </row>
    <row r="14" spans="1:40">
      <c r="A14" s="67">
        <v>26</v>
      </c>
      <c r="B14" s="26" t="s">
        <v>10</v>
      </c>
      <c r="C14" s="12">
        <v>6.8619364337731983E-4</v>
      </c>
      <c r="D14" s="1">
        <v>4.1236107961266296E-4</v>
      </c>
      <c r="E14" s="1">
        <v>3.0486836387640243E-3</v>
      </c>
      <c r="F14" s="1">
        <v>1.4162678842327156E-3</v>
      </c>
      <c r="G14" s="1">
        <v>9.7357328552513959E-4</v>
      </c>
      <c r="H14" s="1">
        <v>5.9648664997250466E-4</v>
      </c>
      <c r="I14" s="1">
        <v>5.1236076132459207E-3</v>
      </c>
      <c r="J14" s="1">
        <v>5.3650479660962195E-4</v>
      </c>
      <c r="K14" s="1">
        <v>1.1040150075257125E-4</v>
      </c>
      <c r="L14" s="1">
        <v>1.0390893935996418E-2</v>
      </c>
      <c r="M14" s="1">
        <v>1.7119024155064175</v>
      </c>
      <c r="N14" s="1">
        <v>7.5700727685474147E-4</v>
      </c>
      <c r="O14" s="1">
        <v>0.3455169162567685</v>
      </c>
      <c r="P14" s="1">
        <v>4.7222764546075206E-2</v>
      </c>
      <c r="Q14" s="1">
        <v>1.714831316246849E-3</v>
      </c>
      <c r="R14" s="1">
        <v>5.1997010207072009E-2</v>
      </c>
      <c r="S14" s="1">
        <v>3.3677551406763491E-2</v>
      </c>
      <c r="T14" s="1">
        <v>0.11674858530089835</v>
      </c>
      <c r="U14" s="1">
        <v>4.7735470327506966E-3</v>
      </c>
      <c r="V14" s="1">
        <v>3.5445723215335526E-2</v>
      </c>
      <c r="W14" s="1">
        <v>1.6406013090878133E-3</v>
      </c>
      <c r="X14" s="1">
        <v>3.4056940370463485E-3</v>
      </c>
      <c r="Y14" s="1">
        <v>5.0837456617062874E-4</v>
      </c>
      <c r="Z14" s="1">
        <v>7.4049543115353668E-4</v>
      </c>
      <c r="AA14" s="1">
        <v>5.2338760040373058E-4</v>
      </c>
      <c r="AB14" s="1">
        <v>1.8295833011636494E-3</v>
      </c>
      <c r="AC14" s="1">
        <v>1.5650264084671555E-3</v>
      </c>
      <c r="AD14" s="1">
        <v>7.8667142706904535E-4</v>
      </c>
      <c r="AE14" s="1">
        <v>1.8117379492786875E-3</v>
      </c>
      <c r="AF14" s="1">
        <v>7.0754315601763245E-4</v>
      </c>
      <c r="AG14" s="1">
        <v>5.459084386965292E-4</v>
      </c>
      <c r="AH14" s="1">
        <v>5.6138069213794428E-4</v>
      </c>
      <c r="AI14" s="1">
        <v>2.4463180263460814E-3</v>
      </c>
      <c r="AJ14" s="1">
        <v>6.6176144234936533E-4</v>
      </c>
      <c r="AK14" s="1">
        <v>9.9734924374337403E-4</v>
      </c>
      <c r="AL14" s="2">
        <v>1.4602608381464774E-2</v>
      </c>
      <c r="AM14" s="3">
        <v>2.4063857675038673</v>
      </c>
      <c r="AN14" s="3">
        <v>1.8113275841850967</v>
      </c>
    </row>
    <row r="15" spans="1:40">
      <c r="A15" s="67">
        <v>27</v>
      </c>
      <c r="B15" s="26" t="s">
        <v>11</v>
      </c>
      <c r="C15" s="12">
        <v>5.5184034838256173E-5</v>
      </c>
      <c r="D15" s="1">
        <v>3.1350302371019068E-5</v>
      </c>
      <c r="E15" s="1">
        <v>9.6240829474408064E-5</v>
      </c>
      <c r="F15" s="1">
        <v>1.244966567837103E-4</v>
      </c>
      <c r="G15" s="1">
        <v>2.1988236734070177E-4</v>
      </c>
      <c r="H15" s="1">
        <v>3.3525944405278361E-5</v>
      </c>
      <c r="I15" s="1">
        <v>2.583024247132822E-4</v>
      </c>
      <c r="J15" s="1">
        <v>3.538213446157219E-4</v>
      </c>
      <c r="K15" s="1">
        <v>8.5365541434661408E-6</v>
      </c>
      <c r="L15" s="1">
        <v>2.0262955051296074E-3</v>
      </c>
      <c r="M15" s="1">
        <v>4.5216221795028465E-4</v>
      </c>
      <c r="N15" s="1">
        <v>1.0105766723132239</v>
      </c>
      <c r="O15" s="1">
        <v>9.2034355073266922E-3</v>
      </c>
      <c r="P15" s="1">
        <v>8.3760306937319968E-3</v>
      </c>
      <c r="Q15" s="1">
        <v>8.2166970221710951E-3</v>
      </c>
      <c r="R15" s="1">
        <v>9.6549766023790919E-3</v>
      </c>
      <c r="S15" s="1">
        <v>1.118690801550537E-2</v>
      </c>
      <c r="T15" s="1">
        <v>3.5139234610251052E-3</v>
      </c>
      <c r="U15" s="1">
        <v>6.8107530867910231E-4</v>
      </c>
      <c r="V15" s="1">
        <v>1.9671150484633043E-3</v>
      </c>
      <c r="W15" s="1">
        <v>1.5487543095531027E-4</v>
      </c>
      <c r="X15" s="1">
        <v>2.4763754537516955E-4</v>
      </c>
      <c r="Y15" s="1">
        <v>3.7418014680075914E-5</v>
      </c>
      <c r="Z15" s="1">
        <v>5.3242157713341542E-5</v>
      </c>
      <c r="AA15" s="1">
        <v>3.9283840432234903E-5</v>
      </c>
      <c r="AB15" s="1">
        <v>1.0601122438295602E-4</v>
      </c>
      <c r="AC15" s="1">
        <v>8.7259362891187951E-5</v>
      </c>
      <c r="AD15" s="1">
        <v>7.3224902941979543E-5</v>
      </c>
      <c r="AE15" s="1">
        <v>1.3754289128647081E-4</v>
      </c>
      <c r="AF15" s="1">
        <v>5.5161578530441532E-5</v>
      </c>
      <c r="AG15" s="1">
        <v>3.4507399998764493E-4</v>
      </c>
      <c r="AH15" s="1">
        <v>8.213564296719061E-5</v>
      </c>
      <c r="AI15" s="1">
        <v>2.1127095004005542E-4</v>
      </c>
      <c r="AJ15" s="1">
        <v>9.0260578050708096E-5</v>
      </c>
      <c r="AK15" s="1">
        <v>2.7382359910174816E-4</v>
      </c>
      <c r="AL15" s="2">
        <v>1.6128930858121076E-3</v>
      </c>
      <c r="AM15" s="3">
        <v>1.0706437469594197</v>
      </c>
      <c r="AN15" s="3">
        <v>0.80589179752110085</v>
      </c>
    </row>
    <row r="16" spans="1:40">
      <c r="A16" s="67">
        <v>28</v>
      </c>
      <c r="B16" s="26" t="s">
        <v>12</v>
      </c>
      <c r="C16" s="12">
        <v>3.4949894538038184E-4</v>
      </c>
      <c r="D16" s="1">
        <v>1.7677411408539216E-4</v>
      </c>
      <c r="E16" s="1">
        <v>4.3952596112282165E-4</v>
      </c>
      <c r="F16" s="1">
        <v>1.7974160752296257E-3</v>
      </c>
      <c r="G16" s="1">
        <v>1.9730276643229521E-3</v>
      </c>
      <c r="H16" s="1">
        <v>2.7016849248921244E-4</v>
      </c>
      <c r="I16" s="1">
        <v>9.7888895861903704E-4</v>
      </c>
      <c r="J16" s="1">
        <v>4.4995614448880802E-4</v>
      </c>
      <c r="K16" s="1">
        <v>1.0489582987280599E-4</v>
      </c>
      <c r="L16" s="1">
        <v>1.309650447070613E-3</v>
      </c>
      <c r="M16" s="1">
        <v>1.5065474372824133E-4</v>
      </c>
      <c r="N16" s="1">
        <v>1.5421512972193575E-4</v>
      </c>
      <c r="O16" s="1">
        <v>1.0057344806814204</v>
      </c>
      <c r="P16" s="1">
        <v>2.2775108240537137E-3</v>
      </c>
      <c r="Q16" s="1">
        <v>1.6121171872150884E-3</v>
      </c>
      <c r="R16" s="1">
        <v>3.0591879745495258E-3</v>
      </c>
      <c r="S16" s="1">
        <v>3.3359875196407804E-3</v>
      </c>
      <c r="T16" s="1">
        <v>1.6178272288602524E-3</v>
      </c>
      <c r="U16" s="1">
        <v>1.4301221429493638E-3</v>
      </c>
      <c r="V16" s="1">
        <v>1.0324302234559716E-2</v>
      </c>
      <c r="W16" s="1">
        <v>5.0957076670712865E-4</v>
      </c>
      <c r="X16" s="1">
        <v>9.0338693993187295E-4</v>
      </c>
      <c r="Y16" s="1">
        <v>1.5763858161760668E-4</v>
      </c>
      <c r="Z16" s="1">
        <v>4.6829417875197721E-4</v>
      </c>
      <c r="AA16" s="1">
        <v>1.3451133932609123E-4</v>
      </c>
      <c r="AB16" s="1">
        <v>5.5305993627928767E-4</v>
      </c>
      <c r="AC16" s="1">
        <v>4.1892233749228668E-4</v>
      </c>
      <c r="AD16" s="1">
        <v>2.4341762817982828E-4</v>
      </c>
      <c r="AE16" s="1">
        <v>8.5046198102884903E-4</v>
      </c>
      <c r="AF16" s="1">
        <v>1.9697280372664089E-4</v>
      </c>
      <c r="AG16" s="1">
        <v>1.8045576106223474E-4</v>
      </c>
      <c r="AH16" s="1">
        <v>3.9269820255527309E-4</v>
      </c>
      <c r="AI16" s="1">
        <v>2.4721719539306261E-4</v>
      </c>
      <c r="AJ16" s="1">
        <v>3.3408722389021448E-4</v>
      </c>
      <c r="AK16" s="1">
        <v>2.7865058182253532E-4</v>
      </c>
      <c r="AL16" s="2">
        <v>7.6889973948014181E-4</v>
      </c>
      <c r="AM16" s="3">
        <v>1.0441844534966258</v>
      </c>
      <c r="AN16" s="3">
        <v>0.78597543633146472</v>
      </c>
    </row>
    <row r="17" spans="1:40">
      <c r="A17" s="67">
        <v>29</v>
      </c>
      <c r="B17" s="26" t="s">
        <v>13</v>
      </c>
      <c r="C17" s="12">
        <v>1.4340813820260188E-4</v>
      </c>
      <c r="D17" s="1">
        <v>1.1997941177836996E-4</v>
      </c>
      <c r="E17" s="1">
        <v>1.100883753156564E-4</v>
      </c>
      <c r="F17" s="1">
        <v>5.1419880823354921E-4</v>
      </c>
      <c r="G17" s="1">
        <v>1.0356260838048345E-4</v>
      </c>
      <c r="H17" s="1">
        <v>7.7093807489749764E-5</v>
      </c>
      <c r="I17" s="1">
        <v>3.3354041301890739E-4</v>
      </c>
      <c r="J17" s="1">
        <v>7.6728628147844572E-5</v>
      </c>
      <c r="K17" s="1">
        <v>2.1126036726507937E-5</v>
      </c>
      <c r="L17" s="1">
        <v>7.719474386221109E-4</v>
      </c>
      <c r="M17" s="1">
        <v>5.4822431666986828E-5</v>
      </c>
      <c r="N17" s="1">
        <v>4.9226265699199227E-5</v>
      </c>
      <c r="O17" s="1">
        <v>4.2209293207650945E-4</v>
      </c>
      <c r="P17" s="1">
        <v>1.0203719250953713</v>
      </c>
      <c r="Q17" s="1">
        <v>1.1518875457474894E-3</v>
      </c>
      <c r="R17" s="1">
        <v>2.0206866926250635E-3</v>
      </c>
      <c r="S17" s="1">
        <v>2.2046486512565964E-3</v>
      </c>
      <c r="T17" s="1">
        <v>1.953429826684271E-3</v>
      </c>
      <c r="U17" s="1">
        <v>4.5757913153923643E-4</v>
      </c>
      <c r="V17" s="1">
        <v>1.3750627911608099E-3</v>
      </c>
      <c r="W17" s="1">
        <v>2.0291366049542608E-4</v>
      </c>
      <c r="X17" s="1">
        <v>1.3716346853954995E-3</v>
      </c>
      <c r="Y17" s="1">
        <v>1.5638214188640949E-4</v>
      </c>
      <c r="Z17" s="1">
        <v>3.4886812704402917E-4</v>
      </c>
      <c r="AA17" s="1">
        <v>2.3514501437738513E-4</v>
      </c>
      <c r="AB17" s="1">
        <v>1.2540185116760886E-4</v>
      </c>
      <c r="AC17" s="1">
        <v>2.8797808856272268E-4</v>
      </c>
      <c r="AD17" s="1">
        <v>2.9437090064815579E-4</v>
      </c>
      <c r="AE17" s="1">
        <v>2.1149628904694818E-3</v>
      </c>
      <c r="AF17" s="1">
        <v>1.382653493260109E-4</v>
      </c>
      <c r="AG17" s="1">
        <v>1.8919924300034821E-3</v>
      </c>
      <c r="AH17" s="1">
        <v>1.9579537063645132E-4</v>
      </c>
      <c r="AI17" s="1">
        <v>3.9840377153559725E-3</v>
      </c>
      <c r="AJ17" s="1">
        <v>9.3685348794640168E-4</v>
      </c>
      <c r="AK17" s="1">
        <v>4.752793889530013E-3</v>
      </c>
      <c r="AL17" s="2">
        <v>6.202318308680025E-4</v>
      </c>
      <c r="AM17" s="3">
        <v>1.0499906624634565</v>
      </c>
      <c r="AN17" s="3">
        <v>0.79034586878796664</v>
      </c>
    </row>
    <row r="18" spans="1:40">
      <c r="A18" s="68">
        <v>32</v>
      </c>
      <c r="B18" s="27" t="s">
        <v>16</v>
      </c>
      <c r="C18" s="14">
        <v>2.7047796330771982E-6</v>
      </c>
      <c r="D18" s="28">
        <v>3.2350304623528292E-6</v>
      </c>
      <c r="E18" s="28">
        <v>3.2075592470047718E-6</v>
      </c>
      <c r="F18" s="28">
        <v>6.6042717497768126E-6</v>
      </c>
      <c r="G18" s="28">
        <v>2.7920193060785907E-6</v>
      </c>
      <c r="H18" s="28">
        <v>2.2833667736698426E-6</v>
      </c>
      <c r="I18" s="28">
        <v>2.9659203693276979E-6</v>
      </c>
      <c r="J18" s="28">
        <v>2.2344853765447589E-6</v>
      </c>
      <c r="K18" s="28">
        <v>5.3186539180445744E-7</v>
      </c>
      <c r="L18" s="28">
        <v>4.8444756198088188E-6</v>
      </c>
      <c r="M18" s="28">
        <v>1.264906445485663E-6</v>
      </c>
      <c r="N18" s="28">
        <v>1.9712197655344027E-6</v>
      </c>
      <c r="O18" s="28">
        <v>1.701361792520496E-5</v>
      </c>
      <c r="P18" s="28">
        <v>1.4904741465503418E-3</v>
      </c>
      <c r="Q18" s="28">
        <v>1.002662692133564</v>
      </c>
      <c r="R18" s="28">
        <v>1.644764506696129E-3</v>
      </c>
      <c r="S18" s="28">
        <v>2.8660684621318404E-3</v>
      </c>
      <c r="T18" s="28">
        <v>5.645079177719893E-5</v>
      </c>
      <c r="U18" s="28">
        <v>5.9703279581284333E-6</v>
      </c>
      <c r="V18" s="28">
        <v>1.2715864009528947E-5</v>
      </c>
      <c r="W18" s="28">
        <v>5.3813356400247801E-6</v>
      </c>
      <c r="X18" s="28">
        <v>1.1234110114953061E-5</v>
      </c>
      <c r="Y18" s="28">
        <v>5.0255193678268338E-6</v>
      </c>
      <c r="Z18" s="28">
        <v>7.058636366137047E-6</v>
      </c>
      <c r="AA18" s="28">
        <v>8.6736494921262153E-6</v>
      </c>
      <c r="AB18" s="28">
        <v>2.6613290500817073E-6</v>
      </c>
      <c r="AC18" s="28">
        <v>8.3952870206549393E-6</v>
      </c>
      <c r="AD18" s="28">
        <v>1.626804676589725E-5</v>
      </c>
      <c r="AE18" s="28">
        <v>3.475842416605934E-5</v>
      </c>
      <c r="AF18" s="28">
        <v>1.059661150472255E-5</v>
      </c>
      <c r="AG18" s="28">
        <v>7.2048169661803985E-6</v>
      </c>
      <c r="AH18" s="28">
        <v>7.064000180543164E-6</v>
      </c>
      <c r="AI18" s="28">
        <v>1.3285766850336389E-4</v>
      </c>
      <c r="AJ18" s="28">
        <v>5.1240935749371119E-6</v>
      </c>
      <c r="AK18" s="28">
        <v>3.4611466471337252E-4</v>
      </c>
      <c r="AL18" s="29">
        <v>1.2433807488932998E-5</v>
      </c>
      <c r="AM18" s="4">
        <v>1.0094116417516688</v>
      </c>
      <c r="AN18" s="4">
        <v>0.75980134822644307</v>
      </c>
    </row>
    <row r="19" spans="1:40">
      <c r="A19" s="67">
        <v>33</v>
      </c>
      <c r="B19" s="26" t="s">
        <v>14</v>
      </c>
      <c r="C19" s="12">
        <v>1.864013696211908E-5</v>
      </c>
      <c r="D19" s="1">
        <v>1.4512951754182726E-5</v>
      </c>
      <c r="E19" s="1">
        <v>1.0637657610593008E-4</v>
      </c>
      <c r="F19" s="1">
        <v>6.48869038868999E-5</v>
      </c>
      <c r="G19" s="1">
        <v>1.3972779020389505E-5</v>
      </c>
      <c r="H19" s="1">
        <v>1.0793525106186376E-5</v>
      </c>
      <c r="I19" s="1">
        <v>2.1081084399584679E-5</v>
      </c>
      <c r="J19" s="1">
        <v>1.3558666693215667E-5</v>
      </c>
      <c r="K19" s="1">
        <v>3.1592669476844573E-6</v>
      </c>
      <c r="L19" s="1">
        <v>2.8747170247897402E-5</v>
      </c>
      <c r="M19" s="1">
        <v>1.0577782642060928E-5</v>
      </c>
      <c r="N19" s="1">
        <v>1.0610207120958492E-5</v>
      </c>
      <c r="O19" s="1">
        <v>4.4992700399360328E-5</v>
      </c>
      <c r="P19" s="1">
        <v>1.0079087760998162E-3</v>
      </c>
      <c r="Q19" s="1">
        <v>1.1407189170282758E-3</v>
      </c>
      <c r="R19" s="1">
        <v>1.0073441241922148</v>
      </c>
      <c r="S19" s="1">
        <v>1.803927551105502E-3</v>
      </c>
      <c r="T19" s="1">
        <v>2.5193490881306687E-3</v>
      </c>
      <c r="U19" s="1">
        <v>2.5858672026995669E-5</v>
      </c>
      <c r="V19" s="1">
        <v>5.2662349321001747E-4</v>
      </c>
      <c r="W19" s="1">
        <v>4.0877233072545715E-5</v>
      </c>
      <c r="X19" s="1">
        <v>7.742143153739355E-5</v>
      </c>
      <c r="Y19" s="1">
        <v>2.0332997795625415E-5</v>
      </c>
      <c r="Z19" s="1">
        <v>4.2523266196993653E-5</v>
      </c>
      <c r="AA19" s="1">
        <v>3.0638685377776411E-5</v>
      </c>
      <c r="AB19" s="1">
        <v>3.3600206515286639E-5</v>
      </c>
      <c r="AC19" s="1">
        <v>6.2575172928727425E-5</v>
      </c>
      <c r="AD19" s="1">
        <v>4.8892624753210725E-5</v>
      </c>
      <c r="AE19" s="1">
        <v>1.6494015769128711E-4</v>
      </c>
      <c r="AF19" s="1">
        <v>6.1512450626157892E-5</v>
      </c>
      <c r="AG19" s="1">
        <v>3.0186016340091435E-5</v>
      </c>
      <c r="AH19" s="1">
        <v>2.3947768015835461E-5</v>
      </c>
      <c r="AI19" s="1">
        <v>4.9823301829802461E-4</v>
      </c>
      <c r="AJ19" s="1">
        <v>3.6270118861835308E-5</v>
      </c>
      <c r="AK19" s="1">
        <v>1.653979091482182E-5</v>
      </c>
      <c r="AL19" s="2">
        <v>1.5234888326581253E-4</v>
      </c>
      <c r="AM19" s="3">
        <v>1.0160712602632935</v>
      </c>
      <c r="AN19" s="3">
        <v>0.76481415659372676</v>
      </c>
    </row>
    <row r="20" spans="1:40">
      <c r="A20" s="67">
        <v>34</v>
      </c>
      <c r="B20" s="26" t="s">
        <v>15</v>
      </c>
      <c r="C20" s="12">
        <v>6.7467600652919602E-6</v>
      </c>
      <c r="D20" s="1">
        <v>1.1724375711795978E-5</v>
      </c>
      <c r="E20" s="1">
        <v>2.9045026202442902E-5</v>
      </c>
      <c r="F20" s="1">
        <v>1.1171098783073186E-5</v>
      </c>
      <c r="G20" s="1">
        <v>8.5274260652142662E-6</v>
      </c>
      <c r="H20" s="1">
        <v>5.3854049592037089E-6</v>
      </c>
      <c r="I20" s="1">
        <v>7.7348236877511176E-6</v>
      </c>
      <c r="J20" s="1">
        <v>5.7224370684328116E-6</v>
      </c>
      <c r="K20" s="1">
        <v>1.6573434535798379E-6</v>
      </c>
      <c r="L20" s="1">
        <v>9.0876518905069103E-6</v>
      </c>
      <c r="M20" s="1">
        <v>3.806704554414414E-6</v>
      </c>
      <c r="N20" s="1">
        <v>3.9552167647624644E-6</v>
      </c>
      <c r="O20" s="1">
        <v>1.1838059871552461E-5</v>
      </c>
      <c r="P20" s="1">
        <v>3.9294019377145783E-5</v>
      </c>
      <c r="Q20" s="1">
        <v>2.2803508622552074E-5</v>
      </c>
      <c r="R20" s="1">
        <v>1.2048416500470716E-5</v>
      </c>
      <c r="S20" s="1">
        <v>1.0034761696230707</v>
      </c>
      <c r="T20" s="1">
        <v>1.2750193532535788E-3</v>
      </c>
      <c r="U20" s="1">
        <v>9.4247117376260991E-6</v>
      </c>
      <c r="V20" s="1">
        <v>1.6227258167354728E-4</v>
      </c>
      <c r="W20" s="1">
        <v>1.5195502929709103E-5</v>
      </c>
      <c r="X20" s="1">
        <v>2.1000325738288521E-5</v>
      </c>
      <c r="Y20" s="1">
        <v>9.4902992029868686E-6</v>
      </c>
      <c r="Z20" s="1">
        <v>4.7020142214822391E-5</v>
      </c>
      <c r="AA20" s="1">
        <v>2.710625091808726E-5</v>
      </c>
      <c r="AB20" s="1">
        <v>1.7056374207630676E-5</v>
      </c>
      <c r="AC20" s="1">
        <v>3.0096889783322256E-5</v>
      </c>
      <c r="AD20" s="1">
        <v>2.9144444763395466E-5</v>
      </c>
      <c r="AE20" s="1">
        <v>1.9240355749349677E-4</v>
      </c>
      <c r="AF20" s="1">
        <v>1.34488384204217E-5</v>
      </c>
      <c r="AG20" s="1">
        <v>1.113049907836151E-5</v>
      </c>
      <c r="AH20" s="1">
        <v>1.8574045479213947E-5</v>
      </c>
      <c r="AI20" s="1">
        <v>1.2150118084455179E-4</v>
      </c>
      <c r="AJ20" s="1">
        <v>3.5395595489500079E-5</v>
      </c>
      <c r="AK20" s="1">
        <v>9.7606695637344752E-6</v>
      </c>
      <c r="AL20" s="2">
        <v>5.0620373724495767E-5</v>
      </c>
      <c r="AM20" s="3">
        <v>1.0057623795331658</v>
      </c>
      <c r="AN20" s="3">
        <v>0.75705448635268979</v>
      </c>
    </row>
    <row r="21" spans="1:40">
      <c r="A21" s="67">
        <v>35</v>
      </c>
      <c r="B21" s="26" t="s">
        <v>17</v>
      </c>
      <c r="C21" s="12">
        <v>6.0570203554452192E-4</v>
      </c>
      <c r="D21" s="1">
        <v>6.417758198869922E-4</v>
      </c>
      <c r="E21" s="1">
        <v>2.1628606854717389E-2</v>
      </c>
      <c r="F21" s="1">
        <v>1.9434359892768467E-3</v>
      </c>
      <c r="G21" s="1">
        <v>6.9872242434919254E-4</v>
      </c>
      <c r="H21" s="1">
        <v>3.528515345155437E-4</v>
      </c>
      <c r="I21" s="1">
        <v>5.1797377598804424E-4</v>
      </c>
      <c r="J21" s="1">
        <v>3.7379661383985126E-4</v>
      </c>
      <c r="K21" s="1">
        <v>1.7282598443213207E-4</v>
      </c>
      <c r="L21" s="1">
        <v>7.2254517461680561E-4</v>
      </c>
      <c r="M21" s="1">
        <v>2.6145515588199683E-4</v>
      </c>
      <c r="N21" s="1">
        <v>3.9050528486870575E-4</v>
      </c>
      <c r="O21" s="1">
        <v>4.6733428286220384E-4</v>
      </c>
      <c r="P21" s="1">
        <v>4.5611210208041286E-4</v>
      </c>
      <c r="Q21" s="1">
        <v>6.3967415605119672E-4</v>
      </c>
      <c r="R21" s="1">
        <v>4.8566084946731995E-4</v>
      </c>
      <c r="S21" s="1">
        <v>3.3708792498636487E-4</v>
      </c>
      <c r="T21" s="1">
        <v>1.2607884132192355</v>
      </c>
      <c r="U21" s="1">
        <v>7.6954803148917303E-4</v>
      </c>
      <c r="V21" s="1">
        <v>1.0977531287513027E-3</v>
      </c>
      <c r="W21" s="1">
        <v>9.1643230618621929E-4</v>
      </c>
      <c r="X21" s="1">
        <v>1.3502501393280813E-3</v>
      </c>
      <c r="Y21" s="1">
        <v>7.9084804581520376E-4</v>
      </c>
      <c r="Z21" s="1">
        <v>9.6836425172686644E-4</v>
      </c>
      <c r="AA21" s="1">
        <v>1.0931288890073216E-3</v>
      </c>
      <c r="AB21" s="1">
        <v>3.3103757966662683E-4</v>
      </c>
      <c r="AC21" s="1">
        <v>7.9351375774820952E-3</v>
      </c>
      <c r="AD21" s="1">
        <v>1.2373423836961768E-3</v>
      </c>
      <c r="AE21" s="1">
        <v>6.5559233925364651E-3</v>
      </c>
      <c r="AF21" s="1">
        <v>5.7934836802185576E-4</v>
      </c>
      <c r="AG21" s="1">
        <v>5.9580813571396814E-4</v>
      </c>
      <c r="AH21" s="1">
        <v>8.7551792694559724E-4</v>
      </c>
      <c r="AI21" s="1">
        <v>1.8849177131436322E-2</v>
      </c>
      <c r="AJ21" s="1">
        <v>6.3228855190172338E-4</v>
      </c>
      <c r="AK21" s="1">
        <v>4.7086077390629444E-4</v>
      </c>
      <c r="AL21" s="2">
        <v>2.5287558498896757E-3</v>
      </c>
      <c r="AM21" s="3">
        <v>1.3390620016461019</v>
      </c>
      <c r="AN21" s="3">
        <v>1.0079347930284814</v>
      </c>
    </row>
    <row r="22" spans="1:40">
      <c r="A22" s="67">
        <v>39</v>
      </c>
      <c r="B22" s="26" t="s">
        <v>18</v>
      </c>
      <c r="C22" s="12">
        <v>3.0402839695795819E-3</v>
      </c>
      <c r="D22" s="1">
        <v>5.8585017675074078E-3</v>
      </c>
      <c r="E22" s="1">
        <v>5.8227838695824787E-3</v>
      </c>
      <c r="F22" s="1">
        <v>3.0312155569355375E-3</v>
      </c>
      <c r="G22" s="1">
        <v>5.557790977778896E-3</v>
      </c>
      <c r="H22" s="1">
        <v>5.1974598592209893E-3</v>
      </c>
      <c r="I22" s="1">
        <v>4.7856983198194527E-3</v>
      </c>
      <c r="J22" s="1">
        <v>2.009361185683661E-3</v>
      </c>
      <c r="K22" s="1">
        <v>1.3636645833662753E-3</v>
      </c>
      <c r="L22" s="1">
        <v>4.7313715422026802E-3</v>
      </c>
      <c r="M22" s="1">
        <v>4.2477415840095544E-3</v>
      </c>
      <c r="N22" s="1">
        <v>2.3005022545649709E-3</v>
      </c>
      <c r="O22" s="1">
        <v>2.3861461186539296E-3</v>
      </c>
      <c r="P22" s="1">
        <v>1.2395409966700712E-2</v>
      </c>
      <c r="Q22" s="1">
        <v>9.303972478524972E-3</v>
      </c>
      <c r="R22" s="1">
        <v>9.8396736387238223E-3</v>
      </c>
      <c r="S22" s="1">
        <v>1.2056766038819739E-2</v>
      </c>
      <c r="T22" s="1">
        <v>1.0753203251454855E-2</v>
      </c>
      <c r="U22" s="1">
        <v>1.0374846066854153</v>
      </c>
      <c r="V22" s="1">
        <v>4.413447978646721E-3</v>
      </c>
      <c r="W22" s="1">
        <v>2.6031568846638358E-3</v>
      </c>
      <c r="X22" s="1">
        <v>9.0023741595195179E-3</v>
      </c>
      <c r="Y22" s="1">
        <v>3.7041485856701582E-3</v>
      </c>
      <c r="Z22" s="1">
        <v>3.8939694108562047E-3</v>
      </c>
      <c r="AA22" s="1">
        <v>5.5086536417053187E-3</v>
      </c>
      <c r="AB22" s="1">
        <v>7.6763733177332317E-4</v>
      </c>
      <c r="AC22" s="1">
        <v>2.1225188337350427E-3</v>
      </c>
      <c r="AD22" s="1">
        <v>5.2985682872396444E-3</v>
      </c>
      <c r="AE22" s="1">
        <v>3.5301502723313867E-3</v>
      </c>
      <c r="AF22" s="1">
        <v>4.1767536293213425E-3</v>
      </c>
      <c r="AG22" s="1">
        <v>2.2914896206717291E-3</v>
      </c>
      <c r="AH22" s="1">
        <v>1.1816216571521354E-2</v>
      </c>
      <c r="AI22" s="1">
        <v>5.3574334048097855E-3</v>
      </c>
      <c r="AJ22" s="1">
        <v>5.6832028495002636E-3</v>
      </c>
      <c r="AK22" s="1">
        <v>4.341858488725503E-2</v>
      </c>
      <c r="AL22" s="2">
        <v>3.6484072841065822E-3</v>
      </c>
      <c r="AM22" s="3">
        <v>1.259402867281872</v>
      </c>
      <c r="AN22" s="3">
        <v>0.94797400479796146</v>
      </c>
    </row>
    <row r="23" spans="1:40">
      <c r="A23" s="68">
        <v>41</v>
      </c>
      <c r="B23" s="27" t="s">
        <v>19</v>
      </c>
      <c r="C23" s="14">
        <v>1.0015394398520689E-2</v>
      </c>
      <c r="D23" s="28">
        <v>5.7497891170271024E-3</v>
      </c>
      <c r="E23" s="28">
        <v>5.1620748252729255E-3</v>
      </c>
      <c r="F23" s="28">
        <v>1.1109988741428781E-2</v>
      </c>
      <c r="G23" s="28">
        <v>3.9052120430032302E-3</v>
      </c>
      <c r="H23" s="28">
        <v>4.738851248121752E-3</v>
      </c>
      <c r="I23" s="28">
        <v>9.5015491726536672E-3</v>
      </c>
      <c r="J23" s="28">
        <v>9.5338019201124148E-3</v>
      </c>
      <c r="K23" s="28">
        <v>1.4594840263764265E-3</v>
      </c>
      <c r="L23" s="28">
        <v>1.6876720398489295E-2</v>
      </c>
      <c r="M23" s="28">
        <v>1.1400338854230897E-2</v>
      </c>
      <c r="N23" s="28">
        <v>8.5260274831124357E-3</v>
      </c>
      <c r="O23" s="28">
        <v>1.1252201006195296E-2</v>
      </c>
      <c r="P23" s="28">
        <v>5.2682244993969432E-3</v>
      </c>
      <c r="Q23" s="28">
        <v>6.5826348507613359E-3</v>
      </c>
      <c r="R23" s="28">
        <v>6.2546470648327636E-3</v>
      </c>
      <c r="S23" s="28">
        <v>2.6854801755068001E-3</v>
      </c>
      <c r="T23" s="28">
        <v>4.3042433614255476E-3</v>
      </c>
      <c r="U23" s="28">
        <v>8.8313988919686611E-3</v>
      </c>
      <c r="V23" s="28">
        <v>1.0037198620093171</v>
      </c>
      <c r="W23" s="28">
        <v>4.1645384614890542E-2</v>
      </c>
      <c r="X23" s="28">
        <v>7.1896728516388231E-2</v>
      </c>
      <c r="Y23" s="28">
        <v>1.0296510743180136E-2</v>
      </c>
      <c r="Z23" s="28">
        <v>1.1124587542600031E-2</v>
      </c>
      <c r="AA23" s="28">
        <v>8.7074389016071879E-3</v>
      </c>
      <c r="AB23" s="28">
        <v>4.8739928095947488E-2</v>
      </c>
      <c r="AC23" s="28">
        <v>1.489129025589437E-2</v>
      </c>
      <c r="AD23" s="28">
        <v>1.4470649557334217E-2</v>
      </c>
      <c r="AE23" s="28">
        <v>2.335713996616369E-2</v>
      </c>
      <c r="AF23" s="28">
        <v>1.5097305645927187E-2</v>
      </c>
      <c r="AG23" s="28">
        <v>8.1611783605642224E-3</v>
      </c>
      <c r="AH23" s="28">
        <v>6.6268901994752522E-3</v>
      </c>
      <c r="AI23" s="28">
        <v>4.778921387452814E-3</v>
      </c>
      <c r="AJ23" s="28">
        <v>1.0779013409535026E-2</v>
      </c>
      <c r="AK23" s="28">
        <v>3.4416615487008304E-3</v>
      </c>
      <c r="AL23" s="29">
        <v>9.1317178657634689E-3</v>
      </c>
      <c r="AM23" s="4">
        <v>1.4500242706991784</v>
      </c>
      <c r="AN23" s="4">
        <v>1.0914579843030419</v>
      </c>
    </row>
    <row r="24" spans="1:40">
      <c r="A24" s="67">
        <v>46</v>
      </c>
      <c r="B24" s="26" t="s">
        <v>20</v>
      </c>
      <c r="C24" s="12">
        <v>1.5115463857835831E-2</v>
      </c>
      <c r="D24" s="1">
        <v>1.1328772976831126E-2</v>
      </c>
      <c r="E24" s="1">
        <v>1.1386353177046183E-2</v>
      </c>
      <c r="F24" s="1">
        <v>3.9845638490187983E-2</v>
      </c>
      <c r="G24" s="1">
        <v>1.2034014076110426E-2</v>
      </c>
      <c r="H24" s="1">
        <v>1.7776987160599413E-2</v>
      </c>
      <c r="I24" s="1">
        <v>3.6919551679910206E-2</v>
      </c>
      <c r="J24" s="1">
        <v>2.7835194385623679E-2</v>
      </c>
      <c r="K24" s="1">
        <v>6.6718224321672768E-3</v>
      </c>
      <c r="L24" s="1">
        <v>6.5721325323050431E-2</v>
      </c>
      <c r="M24" s="1">
        <v>2.3103439861670138E-2</v>
      </c>
      <c r="N24" s="1">
        <v>2.9861174944864118E-2</v>
      </c>
      <c r="O24" s="1">
        <v>2.2288842922440169E-2</v>
      </c>
      <c r="P24" s="1">
        <v>1.3812591429870699E-2</v>
      </c>
      <c r="Q24" s="1">
        <v>3.8381803696604176E-2</v>
      </c>
      <c r="R24" s="1">
        <v>1.1889088575358106E-2</v>
      </c>
      <c r="S24" s="1">
        <v>9.3162100517032477E-3</v>
      </c>
      <c r="T24" s="1">
        <v>1.557947628923196E-2</v>
      </c>
      <c r="U24" s="1">
        <v>2.3743214910722895E-2</v>
      </c>
      <c r="V24" s="1">
        <v>9.1821482776637004E-3</v>
      </c>
      <c r="W24" s="1">
        <v>1.10842274011304</v>
      </c>
      <c r="X24" s="1">
        <v>4.5142099535335808E-2</v>
      </c>
      <c r="Y24" s="1">
        <v>3.9480721715031003E-2</v>
      </c>
      <c r="Z24" s="1">
        <v>3.1403305797855913E-2</v>
      </c>
      <c r="AA24" s="1">
        <v>6.0471735143959714E-3</v>
      </c>
      <c r="AB24" s="1">
        <v>4.7175620983514787E-3</v>
      </c>
      <c r="AC24" s="1">
        <v>1.1685755930620269E-2</v>
      </c>
      <c r="AD24" s="1">
        <v>1.1999238223429199E-2</v>
      </c>
      <c r="AE24" s="1">
        <v>1.2374893330196798E-2</v>
      </c>
      <c r="AF24" s="1">
        <v>2.1440470562188344E-2</v>
      </c>
      <c r="AG24" s="1">
        <v>1.506301779154739E-2</v>
      </c>
      <c r="AH24" s="1">
        <v>6.5600572361307272E-3</v>
      </c>
      <c r="AI24" s="1">
        <v>8.6046613486359252E-3</v>
      </c>
      <c r="AJ24" s="1">
        <v>3.6367672670455084E-2</v>
      </c>
      <c r="AK24" s="1">
        <v>9.5518304108813366E-3</v>
      </c>
      <c r="AL24" s="2">
        <v>1.5529472571117706E-2</v>
      </c>
      <c r="AM24" s="3">
        <v>1.8261837873687048</v>
      </c>
      <c r="AN24" s="3">
        <v>1.3745996641609668</v>
      </c>
    </row>
    <row r="25" spans="1:40">
      <c r="A25" s="67">
        <v>47</v>
      </c>
      <c r="B25" s="26" t="s">
        <v>57</v>
      </c>
      <c r="C25" s="12">
        <v>2.0838674970976565E-3</v>
      </c>
      <c r="D25" s="1">
        <v>9.333625647827906E-4</v>
      </c>
      <c r="E25" s="1">
        <v>1.207847314666607E-3</v>
      </c>
      <c r="F25" s="1">
        <v>3.7686164817071917E-3</v>
      </c>
      <c r="G25" s="1">
        <v>3.01072771182649E-3</v>
      </c>
      <c r="H25" s="1">
        <v>1.676504578745166E-3</v>
      </c>
      <c r="I25" s="1">
        <v>3.9429170900596774E-3</v>
      </c>
      <c r="J25" s="1">
        <v>3.2117054880492209E-3</v>
      </c>
      <c r="K25" s="1">
        <v>9.9483419836142776E-4</v>
      </c>
      <c r="L25" s="1">
        <v>2.1133472953359976E-3</v>
      </c>
      <c r="M25" s="1">
        <v>1.6697616316186381E-3</v>
      </c>
      <c r="N25" s="1">
        <v>1.2032541215589304E-3</v>
      </c>
      <c r="O25" s="1">
        <v>1.4422337693723679E-3</v>
      </c>
      <c r="P25" s="1">
        <v>1.4388522457231402E-3</v>
      </c>
      <c r="Q25" s="1">
        <v>2.5462276454262071E-3</v>
      </c>
      <c r="R25" s="1">
        <v>1.5350388300978165E-3</v>
      </c>
      <c r="S25" s="1">
        <v>8.50706917403033E-4</v>
      </c>
      <c r="T25" s="1">
        <v>1.3191032484844273E-3</v>
      </c>
      <c r="U25" s="1">
        <v>2.218938734274751E-3</v>
      </c>
      <c r="V25" s="1">
        <v>1.5041749993985134E-3</v>
      </c>
      <c r="W25" s="1">
        <v>1.3057787592572546E-3</v>
      </c>
      <c r="X25" s="1">
        <v>1.0981479103525347</v>
      </c>
      <c r="Y25" s="1">
        <v>1.1502505443367091E-2</v>
      </c>
      <c r="Z25" s="1">
        <v>4.3694200997573835E-3</v>
      </c>
      <c r="AA25" s="1">
        <v>2.323000128349211E-3</v>
      </c>
      <c r="AB25" s="1">
        <v>6.5933745058721876E-4</v>
      </c>
      <c r="AC25" s="1">
        <v>4.553888507313965E-3</v>
      </c>
      <c r="AD25" s="1">
        <v>5.0316961147297912E-3</v>
      </c>
      <c r="AE25" s="1">
        <v>4.7927692411740492E-3</v>
      </c>
      <c r="AF25" s="1">
        <v>1.120414545409072E-2</v>
      </c>
      <c r="AG25" s="1">
        <v>6.9846294505623002E-3</v>
      </c>
      <c r="AH25" s="1">
        <v>3.4010934341684E-3</v>
      </c>
      <c r="AI25" s="1">
        <v>1.425193106760787E-3</v>
      </c>
      <c r="AJ25" s="1">
        <v>1.094950408187525E-2</v>
      </c>
      <c r="AK25" s="1">
        <v>1.26044154648955E-3</v>
      </c>
      <c r="AL25" s="2">
        <v>5.548702708461634E-3</v>
      </c>
      <c r="AM25" s="3">
        <v>1.2121320382434693</v>
      </c>
      <c r="AN25" s="3">
        <v>0.91239244604673386</v>
      </c>
    </row>
    <row r="26" spans="1:40">
      <c r="A26" s="67">
        <v>48</v>
      </c>
      <c r="B26" s="26" t="s">
        <v>58</v>
      </c>
      <c r="C26" s="12">
        <v>7.4697970205811742E-4</v>
      </c>
      <c r="D26" s="1">
        <v>3.118157255714533E-4</v>
      </c>
      <c r="E26" s="1">
        <v>3.739053550428693E-4</v>
      </c>
      <c r="F26" s="1">
        <v>1.5496828965469067E-3</v>
      </c>
      <c r="G26" s="1">
        <v>7.0625572878151076E-4</v>
      </c>
      <c r="H26" s="1">
        <v>4.2342906584313722E-4</v>
      </c>
      <c r="I26" s="1">
        <v>1.7701140079842885E-3</v>
      </c>
      <c r="J26" s="1">
        <v>1.9138433613996898E-3</v>
      </c>
      <c r="K26" s="1">
        <v>1.6333084239699558E-4</v>
      </c>
      <c r="L26" s="1">
        <v>2.8039999763964456E-3</v>
      </c>
      <c r="M26" s="1">
        <v>5.5303653350067194E-4</v>
      </c>
      <c r="N26" s="1">
        <v>4.6430023606249264E-4</v>
      </c>
      <c r="O26" s="1">
        <v>5.14621293258003E-4</v>
      </c>
      <c r="P26" s="1">
        <v>5.2336165737691383E-4</v>
      </c>
      <c r="Q26" s="1">
        <v>1.3715849247580964E-3</v>
      </c>
      <c r="R26" s="1">
        <v>7.4559462334978187E-4</v>
      </c>
      <c r="S26" s="1">
        <v>3.8360184095172732E-4</v>
      </c>
      <c r="T26" s="1">
        <v>5.9213110748828344E-4</v>
      </c>
      <c r="U26" s="1">
        <v>6.9769962785304557E-4</v>
      </c>
      <c r="V26" s="1">
        <v>1.8889938340535958E-3</v>
      </c>
      <c r="W26" s="1">
        <v>9.82702555470771E-3</v>
      </c>
      <c r="X26" s="1">
        <v>2.2879703303418145E-3</v>
      </c>
      <c r="Y26" s="1">
        <v>1.0005448821776473</v>
      </c>
      <c r="Z26" s="1">
        <v>1.9773760957792407E-3</v>
      </c>
      <c r="AA26" s="1">
        <v>2.7168794621708274E-3</v>
      </c>
      <c r="AB26" s="1">
        <v>3.365548018609962E-4</v>
      </c>
      <c r="AC26" s="1">
        <v>2.0324515425960256E-3</v>
      </c>
      <c r="AD26" s="1">
        <v>4.7744445392230604E-3</v>
      </c>
      <c r="AE26" s="1">
        <v>2.276523950215115E-2</v>
      </c>
      <c r="AF26" s="1">
        <v>4.2831073410944014E-3</v>
      </c>
      <c r="AG26" s="1">
        <v>3.3300674759941407E-3</v>
      </c>
      <c r="AH26" s="1">
        <v>5.4190569419763283E-4</v>
      </c>
      <c r="AI26" s="1">
        <v>6.3210753582156206E-4</v>
      </c>
      <c r="AJ26" s="1">
        <v>1.2585817204183431E-2</v>
      </c>
      <c r="AK26" s="1">
        <v>5.6336878894697217E-4</v>
      </c>
      <c r="AL26" s="2">
        <v>9.3975855502290827E-3</v>
      </c>
      <c r="AM26" s="3">
        <v>1.0970950659376195</v>
      </c>
      <c r="AN26" s="3">
        <v>0.82580215618025765</v>
      </c>
    </row>
    <row r="27" spans="1:40">
      <c r="A27" s="67">
        <v>51</v>
      </c>
      <c r="B27" s="26" t="s">
        <v>21</v>
      </c>
      <c r="C27" s="12">
        <v>4.8147867328176962E-2</v>
      </c>
      <c r="D27" s="1">
        <v>2.3140503548073271E-2</v>
      </c>
      <c r="E27" s="1">
        <v>5.2087377053654793E-2</v>
      </c>
      <c r="F27" s="1">
        <v>2.3950925153624868E-2</v>
      </c>
      <c r="G27" s="1">
        <v>4.8596068321893678E-2</v>
      </c>
      <c r="H27" s="1">
        <v>6.0548980064184299E-2</v>
      </c>
      <c r="I27" s="1">
        <v>6.5528383638258234E-2</v>
      </c>
      <c r="J27" s="1">
        <v>2.2503863843868002E-2</v>
      </c>
      <c r="K27" s="1">
        <v>6.6727516156373243E-3</v>
      </c>
      <c r="L27" s="1">
        <v>3.1754063322101865E-2</v>
      </c>
      <c r="M27" s="1">
        <v>1.343919037424389E-2</v>
      </c>
      <c r="N27" s="1">
        <v>1.3380590109292795E-2</v>
      </c>
      <c r="O27" s="1">
        <v>5.1717274325173111E-2</v>
      </c>
      <c r="P27" s="1">
        <v>4.8622438726159317E-2</v>
      </c>
      <c r="Q27" s="1">
        <v>4.0488329730135199E-2</v>
      </c>
      <c r="R27" s="1">
        <v>4.3260056572759165E-2</v>
      </c>
      <c r="S27" s="1">
        <v>4.3357455837715629E-2</v>
      </c>
      <c r="T27" s="1">
        <v>3.8423872610852595E-2</v>
      </c>
      <c r="U27" s="1">
        <v>5.7899996335429339E-2</v>
      </c>
      <c r="V27" s="1">
        <v>5.2926218983269574E-2</v>
      </c>
      <c r="W27" s="1">
        <v>1.7225480037588333E-2</v>
      </c>
      <c r="X27" s="1">
        <v>2.2246766427970282E-2</v>
      </c>
      <c r="Y27" s="1">
        <v>1.3938974188074325E-2</v>
      </c>
      <c r="Z27" s="1">
        <v>1.015629059724549</v>
      </c>
      <c r="AA27" s="1">
        <v>8.596975853599885E-3</v>
      </c>
      <c r="AB27" s="1">
        <v>4.6123433263497056E-3</v>
      </c>
      <c r="AC27" s="1">
        <v>2.5618333744797862E-2</v>
      </c>
      <c r="AD27" s="1">
        <v>1.2927340303709648E-2</v>
      </c>
      <c r="AE27" s="1">
        <v>1.3208329935756871E-2</v>
      </c>
      <c r="AF27" s="1">
        <v>1.2187181769463408E-2</v>
      </c>
      <c r="AG27" s="1">
        <v>4.0113711381054476E-2</v>
      </c>
      <c r="AH27" s="1">
        <v>3.418741954150601E-2</v>
      </c>
      <c r="AI27" s="1">
        <v>1.864436137911046E-2</v>
      </c>
      <c r="AJ27" s="1">
        <v>4.1223929675865377E-2</v>
      </c>
      <c r="AK27" s="1">
        <v>0.17382665900820629</v>
      </c>
      <c r="AL27" s="2">
        <v>1.7671947017306944E-2</v>
      </c>
      <c r="AM27" s="3">
        <v>2.258305020809412</v>
      </c>
      <c r="AN27" s="3">
        <v>1.6998646821032666</v>
      </c>
    </row>
    <row r="28" spans="1:40">
      <c r="A28" s="68">
        <v>53</v>
      </c>
      <c r="B28" s="27" t="s">
        <v>22</v>
      </c>
      <c r="C28" s="14">
        <v>6.8440998632186764E-3</v>
      </c>
      <c r="D28" s="28">
        <v>6.5166342335824965E-3</v>
      </c>
      <c r="E28" s="28">
        <v>9.6976244972108629E-3</v>
      </c>
      <c r="F28" s="28">
        <v>3.0935682379843236E-2</v>
      </c>
      <c r="G28" s="28">
        <v>6.7992318724742033E-3</v>
      </c>
      <c r="H28" s="28">
        <v>9.8340185453173242E-3</v>
      </c>
      <c r="I28" s="28">
        <v>8.7927551263497009E-3</v>
      </c>
      <c r="J28" s="28">
        <v>6.2850979176480087E-3</v>
      </c>
      <c r="K28" s="28">
        <v>2.6934274886446811E-3</v>
      </c>
      <c r="L28" s="28">
        <v>1.0134200350563574E-2</v>
      </c>
      <c r="M28" s="28">
        <v>4.699746944994497E-3</v>
      </c>
      <c r="N28" s="28">
        <v>5.3176779880452166E-3</v>
      </c>
      <c r="O28" s="28">
        <v>9.9395577385860447E-3</v>
      </c>
      <c r="P28" s="28">
        <v>7.7520206252398548E-3</v>
      </c>
      <c r="Q28" s="28">
        <v>7.5067922756530967E-3</v>
      </c>
      <c r="R28" s="28">
        <v>4.9004975433044502E-3</v>
      </c>
      <c r="S28" s="28">
        <v>3.6749831925158836E-3</v>
      </c>
      <c r="T28" s="28">
        <v>5.8509199997480296E-3</v>
      </c>
      <c r="U28" s="28">
        <v>6.0913383258511377E-3</v>
      </c>
      <c r="V28" s="28">
        <v>1.2468107627603829E-2</v>
      </c>
      <c r="W28" s="28">
        <v>1.9086418570461047E-2</v>
      </c>
      <c r="X28" s="28">
        <v>6.8519621442668967E-3</v>
      </c>
      <c r="Y28" s="28">
        <v>9.2451561340318178E-3</v>
      </c>
      <c r="Z28" s="28">
        <v>1.4632096272323264E-2</v>
      </c>
      <c r="AA28" s="28">
        <v>1.0429580020215308</v>
      </c>
      <c r="AB28" s="28">
        <v>5.577163675720205E-2</v>
      </c>
      <c r="AC28" s="28">
        <v>1.8208487817850717E-2</v>
      </c>
      <c r="AD28" s="28">
        <v>7.5032604360140082E-3</v>
      </c>
      <c r="AE28" s="28">
        <v>3.165835415706051E-2</v>
      </c>
      <c r="AF28" s="28">
        <v>2.5149976674610306E-3</v>
      </c>
      <c r="AG28" s="28">
        <v>6.7306116762796053E-3</v>
      </c>
      <c r="AH28" s="28">
        <v>4.5851346283639821E-2</v>
      </c>
      <c r="AI28" s="28">
        <v>1.0325641332274513E-2</v>
      </c>
      <c r="AJ28" s="28">
        <v>1.0088776663864523E-2</v>
      </c>
      <c r="AK28" s="28">
        <v>3.9272839207346597E-3</v>
      </c>
      <c r="AL28" s="29">
        <v>1.4263186861178119E-2</v>
      </c>
      <c r="AM28" s="4">
        <v>1.4663516332525681</v>
      </c>
      <c r="AN28" s="4">
        <v>1.1037478683978197</v>
      </c>
    </row>
    <row r="29" spans="1:40">
      <c r="A29" s="67">
        <v>55</v>
      </c>
      <c r="B29" s="26" t="s">
        <v>23</v>
      </c>
      <c r="C29" s="12">
        <v>3.0355523227395833E-3</v>
      </c>
      <c r="D29" s="1">
        <v>2.1687193170802695E-3</v>
      </c>
      <c r="E29" s="1">
        <v>2.6330595689263618E-3</v>
      </c>
      <c r="F29" s="1">
        <v>6.8849492564530502E-3</v>
      </c>
      <c r="G29" s="1">
        <v>2.5506346643324805E-3</v>
      </c>
      <c r="H29" s="1">
        <v>2.6806354850436582E-3</v>
      </c>
      <c r="I29" s="1">
        <v>3.0433918476084165E-3</v>
      </c>
      <c r="J29" s="1">
        <v>1.9506083664653021E-3</v>
      </c>
      <c r="K29" s="1">
        <v>6.4161872260548635E-4</v>
      </c>
      <c r="L29" s="1">
        <v>3.3099145918577605E-3</v>
      </c>
      <c r="M29" s="1">
        <v>1.5681689039711213E-3</v>
      </c>
      <c r="N29" s="1">
        <v>1.356215791792465E-3</v>
      </c>
      <c r="O29" s="1">
        <v>3.9153771754208665E-3</v>
      </c>
      <c r="P29" s="1">
        <v>2.8444988261301734E-3</v>
      </c>
      <c r="Q29" s="1">
        <v>2.6402053078735193E-3</v>
      </c>
      <c r="R29" s="1">
        <v>2.5124151550253372E-3</v>
      </c>
      <c r="S29" s="1">
        <v>3.705051248292522E-3</v>
      </c>
      <c r="T29" s="1">
        <v>2.37420118911242E-3</v>
      </c>
      <c r="U29" s="1">
        <v>4.1201861720119902E-3</v>
      </c>
      <c r="V29" s="1">
        <v>4.2877963783246814E-3</v>
      </c>
      <c r="W29" s="1">
        <v>5.976150530590512E-3</v>
      </c>
      <c r="X29" s="1">
        <v>3.273482691237891E-3</v>
      </c>
      <c r="Y29" s="1">
        <v>3.3177844228210072E-3</v>
      </c>
      <c r="Z29" s="1">
        <v>1.928374171201433E-2</v>
      </c>
      <c r="AA29" s="1">
        <v>1.5668329964251052E-2</v>
      </c>
      <c r="AB29" s="1">
        <v>1.0163187983252964</v>
      </c>
      <c r="AC29" s="1">
        <v>1.9668142358736887E-2</v>
      </c>
      <c r="AD29" s="1">
        <v>1.0177626482181444E-2</v>
      </c>
      <c r="AE29" s="1">
        <v>2.3146865229992162E-3</v>
      </c>
      <c r="AF29" s="1">
        <v>3.8919036169263099E-3</v>
      </c>
      <c r="AG29" s="1">
        <v>1.1557904497083408E-2</v>
      </c>
      <c r="AH29" s="1">
        <v>1.5967873466701556E-2</v>
      </c>
      <c r="AI29" s="1">
        <v>6.7699096413768979E-3</v>
      </c>
      <c r="AJ29" s="1">
        <v>1.0450339974357972E-2</v>
      </c>
      <c r="AK29" s="1">
        <v>4.1572975123131102E-3</v>
      </c>
      <c r="AL29" s="2">
        <v>2.3794067189061845E-2</v>
      </c>
      <c r="AM29" s="3">
        <v>1.2308112391990171</v>
      </c>
      <c r="AN29" s="3">
        <v>0.92645259899403809</v>
      </c>
    </row>
    <row r="30" spans="1:40">
      <c r="A30" s="67">
        <v>57</v>
      </c>
      <c r="B30" s="26" t="s">
        <v>67</v>
      </c>
      <c r="C30" s="12">
        <v>4.5900741569311621E-2</v>
      </c>
      <c r="D30" s="1">
        <v>4.5913295825789652E-2</v>
      </c>
      <c r="E30" s="1">
        <v>3.583503140607016E-2</v>
      </c>
      <c r="F30" s="1">
        <v>0.22206593987263887</v>
      </c>
      <c r="G30" s="1">
        <v>2.8510467373147053E-2</v>
      </c>
      <c r="H30" s="1">
        <v>1.7699990678059586E-2</v>
      </c>
      <c r="I30" s="1">
        <v>3.4839191572068245E-2</v>
      </c>
      <c r="J30" s="1">
        <v>1.9642239154384164E-2</v>
      </c>
      <c r="K30" s="1">
        <v>1.7533509006364679E-2</v>
      </c>
      <c r="L30" s="1">
        <v>4.3597235105249627E-2</v>
      </c>
      <c r="M30" s="1">
        <v>1.9194352516287802E-2</v>
      </c>
      <c r="N30" s="1">
        <v>3.9155625360349833E-2</v>
      </c>
      <c r="O30" s="1">
        <v>2.8510126586628905E-2</v>
      </c>
      <c r="P30" s="1">
        <v>2.1855908195982973E-2</v>
      </c>
      <c r="Q30" s="1">
        <v>2.049938208568378E-2</v>
      </c>
      <c r="R30" s="1">
        <v>1.789623847336172E-2</v>
      </c>
      <c r="S30" s="1">
        <v>1.3866290617684164E-2</v>
      </c>
      <c r="T30" s="1">
        <v>2.1178397635837204E-2</v>
      </c>
      <c r="U30" s="1">
        <v>5.1909982320886804E-2</v>
      </c>
      <c r="V30" s="1">
        <v>3.6046804182381993E-2</v>
      </c>
      <c r="W30" s="1">
        <v>3.7636221963332557E-2</v>
      </c>
      <c r="X30" s="1">
        <v>1.9409675234831367E-2</v>
      </c>
      <c r="Y30" s="1">
        <v>4.4804483328068301E-2</v>
      </c>
      <c r="Z30" s="1">
        <v>3.9475653416081925E-2</v>
      </c>
      <c r="AA30" s="1">
        <v>2.7955581117271634E-2</v>
      </c>
      <c r="AB30" s="1">
        <v>5.6741824009028741E-3</v>
      </c>
      <c r="AC30" s="1">
        <v>1.1164579709266242</v>
      </c>
      <c r="AD30" s="1">
        <v>2.1969633678382682E-2</v>
      </c>
      <c r="AE30" s="1">
        <v>2.8182042615827706E-2</v>
      </c>
      <c r="AF30" s="1">
        <v>1.8713241461319183E-2</v>
      </c>
      <c r="AG30" s="1">
        <v>1.5942598679989737E-2</v>
      </c>
      <c r="AH30" s="1">
        <v>2.8726086019051366E-2</v>
      </c>
      <c r="AI30" s="1">
        <v>1.4953985933834926E-2</v>
      </c>
      <c r="AJ30" s="1">
        <v>3.057046389100445E-2</v>
      </c>
      <c r="AK30" s="1">
        <v>4.4797327728177676E-2</v>
      </c>
      <c r="AL30" s="2">
        <v>8.8760808830558022E-2</v>
      </c>
      <c r="AM30" s="3">
        <v>2.3656807067634271</v>
      </c>
      <c r="AN30" s="3">
        <v>1.7806881911456469</v>
      </c>
    </row>
    <row r="31" spans="1:40">
      <c r="A31" s="67">
        <v>59</v>
      </c>
      <c r="B31" s="26" t="s">
        <v>24</v>
      </c>
      <c r="C31" s="12">
        <v>4.7131893320133617E-3</v>
      </c>
      <c r="D31" s="1">
        <v>3.1983448929239515E-3</v>
      </c>
      <c r="E31" s="1">
        <v>6.4857223225843145E-3</v>
      </c>
      <c r="F31" s="1">
        <v>1.0682614987579123E-2</v>
      </c>
      <c r="G31" s="1">
        <v>5.1566799601865006E-3</v>
      </c>
      <c r="H31" s="1">
        <v>5.7657838400891736E-3</v>
      </c>
      <c r="I31" s="1">
        <v>5.6987661456511709E-3</v>
      </c>
      <c r="J31" s="1">
        <v>5.0290267199905089E-3</v>
      </c>
      <c r="K31" s="1">
        <v>9.8839547365036241E-4</v>
      </c>
      <c r="L31" s="1">
        <v>7.3509016303886232E-3</v>
      </c>
      <c r="M31" s="1">
        <v>2.6684330741085513E-3</v>
      </c>
      <c r="N31" s="1">
        <v>2.8904692731356258E-3</v>
      </c>
      <c r="O31" s="1">
        <v>6.3887012551897202E-3</v>
      </c>
      <c r="P31" s="1">
        <v>6.4941492375676438E-3</v>
      </c>
      <c r="Q31" s="1">
        <v>8.9930841685626432E-3</v>
      </c>
      <c r="R31" s="1">
        <v>1.0602375047827305E-2</v>
      </c>
      <c r="S31" s="1">
        <v>9.2299663621227095E-3</v>
      </c>
      <c r="T31" s="1">
        <v>4.5382855485512196E-3</v>
      </c>
      <c r="U31" s="1">
        <v>6.9341919385966866E-3</v>
      </c>
      <c r="V31" s="1">
        <v>9.2844776841390381E-3</v>
      </c>
      <c r="W31" s="1">
        <v>1.09740698084386E-2</v>
      </c>
      <c r="X31" s="1">
        <v>2.8651015171319159E-2</v>
      </c>
      <c r="Y31" s="1">
        <v>8.1553699400802454E-3</v>
      </c>
      <c r="Z31" s="1">
        <v>2.7282214860785622E-2</v>
      </c>
      <c r="AA31" s="1">
        <v>3.7928060109875962E-2</v>
      </c>
      <c r="AB31" s="1">
        <v>5.0868887417886109E-3</v>
      </c>
      <c r="AC31" s="1">
        <v>1.2279805628915704E-2</v>
      </c>
      <c r="AD31" s="1">
        <v>1.1182282450269649</v>
      </c>
      <c r="AE31" s="1">
        <v>1.8324897337085568E-2</v>
      </c>
      <c r="AF31" s="1">
        <v>1.137597997227778E-2</v>
      </c>
      <c r="AG31" s="1">
        <v>1.1567057257096454E-2</v>
      </c>
      <c r="AH31" s="1">
        <v>4.021580591307173E-2</v>
      </c>
      <c r="AI31" s="1">
        <v>3.3732300812000737E-2</v>
      </c>
      <c r="AJ31" s="1">
        <v>1.543753140072629E-2</v>
      </c>
      <c r="AK31" s="1">
        <v>5.5983484878000872E-3</v>
      </c>
      <c r="AL31" s="2">
        <v>3.09548840214099E-2</v>
      </c>
      <c r="AM31" s="3">
        <v>1.5388860333844956</v>
      </c>
      <c r="AN31" s="3">
        <v>1.1583457477301775</v>
      </c>
    </row>
    <row r="32" spans="1:40">
      <c r="A32" s="67">
        <v>61</v>
      </c>
      <c r="B32" s="26" t="s">
        <v>25</v>
      </c>
      <c r="C32" s="12">
        <v>1.2639410613327624E-3</v>
      </c>
      <c r="D32" s="1">
        <v>1.0772484321783697E-3</v>
      </c>
      <c r="E32" s="1">
        <v>1.1742922950376102E-3</v>
      </c>
      <c r="F32" s="1">
        <v>1.0243909991608428E-3</v>
      </c>
      <c r="G32" s="1">
        <v>5.4407731449937578E-4</v>
      </c>
      <c r="H32" s="1">
        <v>3.8784028113369627E-4</v>
      </c>
      <c r="I32" s="1">
        <v>5.9882690668159341E-4</v>
      </c>
      <c r="J32" s="1">
        <v>2.981755134676707E-4</v>
      </c>
      <c r="K32" s="1">
        <v>8.3588497801282359E-5</v>
      </c>
      <c r="L32" s="1">
        <v>7.2263692489753706E-4</v>
      </c>
      <c r="M32" s="1">
        <v>2.9967411159724874E-4</v>
      </c>
      <c r="N32" s="1">
        <v>3.6502211274892793E-4</v>
      </c>
      <c r="O32" s="1">
        <v>5.4185284064466684E-4</v>
      </c>
      <c r="P32" s="1">
        <v>6.1635407021612442E-4</v>
      </c>
      <c r="Q32" s="1">
        <v>3.2881260959097199E-4</v>
      </c>
      <c r="R32" s="1">
        <v>5.5065921094869937E-4</v>
      </c>
      <c r="S32" s="1">
        <v>4.8375891832653335E-4</v>
      </c>
      <c r="T32" s="1">
        <v>3.3562077254289328E-4</v>
      </c>
      <c r="U32" s="1">
        <v>5.4415927910234226E-4</v>
      </c>
      <c r="V32" s="1">
        <v>1.3381203731305778E-3</v>
      </c>
      <c r="W32" s="1">
        <v>6.0982876454042335E-4</v>
      </c>
      <c r="X32" s="1">
        <v>9.4575161109203775E-4</v>
      </c>
      <c r="Y32" s="1">
        <v>2.6102773078963182E-4</v>
      </c>
      <c r="Z32" s="1">
        <v>1.4370910384505099E-3</v>
      </c>
      <c r="AA32" s="1">
        <v>8.5699665146751237E-4</v>
      </c>
      <c r="AB32" s="1">
        <v>9.8357109165879853E-4</v>
      </c>
      <c r="AC32" s="1">
        <v>1.9811966428860744E-3</v>
      </c>
      <c r="AD32" s="1">
        <v>1.1424363433767792E-3</v>
      </c>
      <c r="AE32" s="1">
        <v>1.0002823936225813</v>
      </c>
      <c r="AF32" s="1">
        <v>1.0481555763067608E-3</v>
      </c>
      <c r="AG32" s="1">
        <v>8.8470146125462813E-4</v>
      </c>
      <c r="AH32" s="1">
        <v>9.2303674484731329E-4</v>
      </c>
      <c r="AI32" s="1">
        <v>1.0424066553226629E-3</v>
      </c>
      <c r="AJ32" s="1">
        <v>6.636387946853268E-4</v>
      </c>
      <c r="AK32" s="1">
        <v>3.9487232075009282E-4</v>
      </c>
      <c r="AL32" s="2">
        <v>0.22718627342935049</v>
      </c>
      <c r="AM32" s="3">
        <v>1.2532224310043998</v>
      </c>
      <c r="AN32" s="3">
        <v>0.94332188506601333</v>
      </c>
    </row>
    <row r="33" spans="1:40">
      <c r="A33" s="68">
        <v>63</v>
      </c>
      <c r="B33" s="27" t="s">
        <v>26</v>
      </c>
      <c r="C33" s="14">
        <v>1.6738774739940153E-3</v>
      </c>
      <c r="D33" s="28">
        <v>4.7510257002798548E-3</v>
      </c>
      <c r="E33" s="28">
        <v>2.5939146716064581E-3</v>
      </c>
      <c r="F33" s="28">
        <v>3.833372612127912E-3</v>
      </c>
      <c r="G33" s="28">
        <v>3.1864462901209363E-3</v>
      </c>
      <c r="H33" s="28">
        <v>8.2454144976384924E-3</v>
      </c>
      <c r="I33" s="28">
        <v>3.5038731553495104E-3</v>
      </c>
      <c r="J33" s="28">
        <v>2.6784963753852815E-2</v>
      </c>
      <c r="K33" s="28">
        <v>1.5715445072667304E-3</v>
      </c>
      <c r="L33" s="28">
        <v>1.4869825819225913E-2</v>
      </c>
      <c r="M33" s="28">
        <v>5.4677070912317414E-3</v>
      </c>
      <c r="N33" s="28">
        <v>5.2369893292254863E-3</v>
      </c>
      <c r="O33" s="28">
        <v>7.4593487065702097E-3</v>
      </c>
      <c r="P33" s="28">
        <v>3.1377360849797802E-2</v>
      </c>
      <c r="Q33" s="28">
        <v>5.155056968492245E-2</v>
      </c>
      <c r="R33" s="28">
        <v>3.6359229786629477E-2</v>
      </c>
      <c r="S33" s="28">
        <v>2.6420580415685721E-2</v>
      </c>
      <c r="T33" s="28">
        <v>3.609263547082573E-2</v>
      </c>
      <c r="U33" s="28">
        <v>1.6999616915281086E-2</v>
      </c>
      <c r="V33" s="28">
        <v>2.6540493801620593E-3</v>
      </c>
      <c r="W33" s="28">
        <v>5.1786079617029334E-3</v>
      </c>
      <c r="X33" s="28">
        <v>1.5406193271590345E-3</v>
      </c>
      <c r="Y33" s="28">
        <v>9.1464417600250082E-4</v>
      </c>
      <c r="Z33" s="28">
        <v>3.2479594176239631E-3</v>
      </c>
      <c r="AA33" s="28">
        <v>1.4536569977190057E-3</v>
      </c>
      <c r="AB33" s="28">
        <v>3.7051603391358764E-4</v>
      </c>
      <c r="AC33" s="28">
        <v>2.4442686660084874E-3</v>
      </c>
      <c r="AD33" s="28">
        <v>1.485719386889346E-2</v>
      </c>
      <c r="AE33" s="28">
        <v>1.0221407280494445E-3</v>
      </c>
      <c r="AF33" s="28">
        <v>1.0018312885628147</v>
      </c>
      <c r="AG33" s="28">
        <v>4.279212391769106E-3</v>
      </c>
      <c r="AH33" s="28">
        <v>1.1260486995619691E-3</v>
      </c>
      <c r="AI33" s="28">
        <v>3.5110802217576385E-3</v>
      </c>
      <c r="AJ33" s="28">
        <v>1.1656860764871558E-3</v>
      </c>
      <c r="AK33" s="28">
        <v>1.9167240690498839E-3</v>
      </c>
      <c r="AL33" s="29">
        <v>1.9401275496183569E-2</v>
      </c>
      <c r="AM33" s="4">
        <v>1.354893268806491</v>
      </c>
      <c r="AN33" s="4">
        <v>1.019851257664973</v>
      </c>
    </row>
    <row r="34" spans="1:40">
      <c r="A34" s="67">
        <v>64</v>
      </c>
      <c r="B34" s="26" t="s">
        <v>62</v>
      </c>
      <c r="C34" s="12">
        <v>4.1230968056243152E-4</v>
      </c>
      <c r="D34" s="1">
        <v>1.2573695648963757E-4</v>
      </c>
      <c r="E34" s="1">
        <v>1.0752776680823644E-4</v>
      </c>
      <c r="F34" s="1">
        <v>5.3773783571751E-4</v>
      </c>
      <c r="G34" s="1">
        <v>1.2039377082753858E-4</v>
      </c>
      <c r="H34" s="1">
        <v>5.6797251161177365E-5</v>
      </c>
      <c r="I34" s="1">
        <v>9.6702573103481416E-5</v>
      </c>
      <c r="J34" s="1">
        <v>5.9553626855329475E-5</v>
      </c>
      <c r="K34" s="1">
        <v>4.2981528448859183E-5</v>
      </c>
      <c r="L34" s="1">
        <v>1.1900667396371809E-4</v>
      </c>
      <c r="M34" s="1">
        <v>5.4192856294788276E-5</v>
      </c>
      <c r="N34" s="1">
        <v>9.8671699336859043E-5</v>
      </c>
      <c r="O34" s="1">
        <v>8.1503674212993278E-5</v>
      </c>
      <c r="P34" s="1">
        <v>6.7351699843886279E-5</v>
      </c>
      <c r="Q34" s="1">
        <v>6.281820066528763E-5</v>
      </c>
      <c r="R34" s="1">
        <v>6.01467815905458E-5</v>
      </c>
      <c r="S34" s="1">
        <v>4.8238046535365169E-5</v>
      </c>
      <c r="T34" s="1">
        <v>6.0139338036388901E-5</v>
      </c>
      <c r="U34" s="1">
        <v>1.382413333448499E-4</v>
      </c>
      <c r="V34" s="1">
        <v>1.126507094713455E-4</v>
      </c>
      <c r="W34" s="1">
        <v>1.0681533385356528E-4</v>
      </c>
      <c r="X34" s="1">
        <v>3.6281193590687917E-4</v>
      </c>
      <c r="Y34" s="1">
        <v>1.1742907427372998E-4</v>
      </c>
      <c r="Z34" s="1">
        <v>1.5898410129435505E-4</v>
      </c>
      <c r="AA34" s="1">
        <v>2.2498059307591163E-4</v>
      </c>
      <c r="AB34" s="1">
        <v>4.3956727802514189E-5</v>
      </c>
      <c r="AC34" s="1">
        <v>2.6043978501911987E-3</v>
      </c>
      <c r="AD34" s="1">
        <v>9.0172085058985436E-4</v>
      </c>
      <c r="AE34" s="1">
        <v>1.1025539877846332E-4</v>
      </c>
      <c r="AF34" s="1">
        <v>9.8531650599816028E-5</v>
      </c>
      <c r="AG34" s="1">
        <v>1.0282680914593703</v>
      </c>
      <c r="AH34" s="1">
        <v>1.1686721123710848E-4</v>
      </c>
      <c r="AI34" s="1">
        <v>9.2972960954960127E-5</v>
      </c>
      <c r="AJ34" s="1">
        <v>1.220634706169325E-4</v>
      </c>
      <c r="AK34" s="1">
        <v>1.1784580952629049E-4</v>
      </c>
      <c r="AL34" s="2">
        <v>3.4084734605906073E-3</v>
      </c>
      <c r="AM34" s="3">
        <v>1.0393188998919325</v>
      </c>
      <c r="AN34" s="3">
        <v>0.78231305119956873</v>
      </c>
    </row>
    <row r="35" spans="1:40">
      <c r="A35" s="67">
        <v>65</v>
      </c>
      <c r="B35" s="26" t="s">
        <v>63</v>
      </c>
      <c r="C35" s="12">
        <v>3.5604609120843685E-4</v>
      </c>
      <c r="D35" s="1">
        <v>3.1882700315849738E-4</v>
      </c>
      <c r="E35" s="1">
        <v>9.2669347100905498E-3</v>
      </c>
      <c r="F35" s="1">
        <v>3.6152607635673508E-3</v>
      </c>
      <c r="G35" s="1">
        <v>1.2316435380483784E-3</v>
      </c>
      <c r="H35" s="1">
        <v>1.2969587439518966E-3</v>
      </c>
      <c r="I35" s="1">
        <v>7.8754513443427573E-4</v>
      </c>
      <c r="J35" s="1">
        <v>1.1585744405653061E-3</v>
      </c>
      <c r="K35" s="1">
        <v>2.3173764008514264E-4</v>
      </c>
      <c r="L35" s="1">
        <v>1.4473505020220095E-3</v>
      </c>
      <c r="M35" s="1">
        <v>1.4738412549109377E-3</v>
      </c>
      <c r="N35" s="1">
        <v>5.3473170620901042E-4</v>
      </c>
      <c r="O35" s="1">
        <v>1.3311788603486766E-3</v>
      </c>
      <c r="P35" s="1">
        <v>1.3945423162384381E-3</v>
      </c>
      <c r="Q35" s="1">
        <v>1.1723011570241822E-3</v>
      </c>
      <c r="R35" s="1">
        <v>7.4621458226327496E-4</v>
      </c>
      <c r="S35" s="1">
        <v>2.5036086725672101E-4</v>
      </c>
      <c r="T35" s="1">
        <v>6.7001873545441632E-4</v>
      </c>
      <c r="U35" s="1">
        <v>9.248387214598929E-4</v>
      </c>
      <c r="V35" s="1">
        <v>1.5212150730321563E-3</v>
      </c>
      <c r="W35" s="1">
        <v>1.5833149509266655E-3</v>
      </c>
      <c r="X35" s="1">
        <v>1.0083644380754007E-2</v>
      </c>
      <c r="Y35" s="1">
        <v>2.3231033530460793E-3</v>
      </c>
      <c r="Z35" s="1">
        <v>1.013157016833035E-3</v>
      </c>
      <c r="AA35" s="1">
        <v>3.348058884170745E-3</v>
      </c>
      <c r="AB35" s="1">
        <v>6.5247602559027808E-4</v>
      </c>
      <c r="AC35" s="1">
        <v>2.0621155751867387E-3</v>
      </c>
      <c r="AD35" s="1">
        <v>1.8480360767443808E-3</v>
      </c>
      <c r="AE35" s="1">
        <v>4.0903553619006964E-4</v>
      </c>
      <c r="AF35" s="1">
        <v>1.1142834922190227E-3</v>
      </c>
      <c r="AG35" s="1">
        <v>1.4720698800989921E-3</v>
      </c>
      <c r="AH35" s="1">
        <v>1.0004383829953358</v>
      </c>
      <c r="AI35" s="1">
        <v>2.6617468401485206E-3</v>
      </c>
      <c r="AJ35" s="1">
        <v>1.0947644568946226E-2</v>
      </c>
      <c r="AK35" s="1">
        <v>3.4029084537091122E-4</v>
      </c>
      <c r="AL35" s="2">
        <v>2.4157926039393065E-3</v>
      </c>
      <c r="AM35" s="3">
        <v>1.0724432748668302</v>
      </c>
      <c r="AN35" s="3">
        <v>0.80724633285006631</v>
      </c>
    </row>
    <row r="36" spans="1:40">
      <c r="A36" s="67">
        <v>66</v>
      </c>
      <c r="B36" s="26" t="s">
        <v>27</v>
      </c>
      <c r="C36" s="12">
        <v>1.7306406235286367E-2</v>
      </c>
      <c r="D36" s="1">
        <v>1.9586315819285809E-2</v>
      </c>
      <c r="E36" s="1">
        <v>1.1891769763397243E-2</v>
      </c>
      <c r="F36" s="1">
        <v>3.1075200622582913E-2</v>
      </c>
      <c r="G36" s="1">
        <v>1.8373501377358478E-2</v>
      </c>
      <c r="H36" s="1">
        <v>1.3484293708059869E-2</v>
      </c>
      <c r="I36" s="1">
        <v>1.6697881955103817E-2</v>
      </c>
      <c r="J36" s="1">
        <v>1.3970082920821948E-2</v>
      </c>
      <c r="K36" s="1">
        <v>3.5392301264008138E-3</v>
      </c>
      <c r="L36" s="1">
        <v>2.506779532957884E-2</v>
      </c>
      <c r="M36" s="1">
        <v>7.8609586562510842E-3</v>
      </c>
      <c r="N36" s="1">
        <v>8.0989056576064658E-3</v>
      </c>
      <c r="O36" s="1">
        <v>1.6085683388683256E-2</v>
      </c>
      <c r="P36" s="1">
        <v>1.7600180249318378E-2</v>
      </c>
      <c r="Q36" s="1">
        <v>2.8555866021485219E-2</v>
      </c>
      <c r="R36" s="1">
        <v>2.0772331484885141E-2</v>
      </c>
      <c r="S36" s="1">
        <v>1.3876011285830254E-2</v>
      </c>
      <c r="T36" s="1">
        <v>1.7464771178576331E-2</v>
      </c>
      <c r="U36" s="1">
        <v>2.4826952663974004E-2</v>
      </c>
      <c r="V36" s="1">
        <v>4.8629300158447922E-2</v>
      </c>
      <c r="W36" s="1">
        <v>3.8110782317666653E-2</v>
      </c>
      <c r="X36" s="1">
        <v>6.8777816226460037E-2</v>
      </c>
      <c r="Y36" s="1">
        <v>2.8661530985619178E-2</v>
      </c>
      <c r="Z36" s="1">
        <v>4.0122681072052621E-2</v>
      </c>
      <c r="AA36" s="1">
        <v>5.1361612456872138E-2</v>
      </c>
      <c r="AB36" s="1">
        <v>1.6300026117053425E-2</v>
      </c>
      <c r="AC36" s="1">
        <v>5.4117737098026517E-2</v>
      </c>
      <c r="AD36" s="1">
        <v>6.1439518838269806E-2</v>
      </c>
      <c r="AE36" s="1">
        <v>3.7917619857002698E-2</v>
      </c>
      <c r="AF36" s="1">
        <v>2.3612009861966855E-2</v>
      </c>
      <c r="AG36" s="1">
        <v>2.7449418778884203E-2</v>
      </c>
      <c r="AH36" s="1">
        <v>3.8836211695801051E-2</v>
      </c>
      <c r="AI36" s="1">
        <v>1.0537724127039216</v>
      </c>
      <c r="AJ36" s="1">
        <v>2.3467452878401639E-2</v>
      </c>
      <c r="AK36" s="1">
        <v>1.0633331504261235E-2</v>
      </c>
      <c r="AL36" s="2">
        <v>3.8144243423088892E-2</v>
      </c>
      <c r="AM36" s="3">
        <v>1.9874878444182829</v>
      </c>
      <c r="AN36" s="3">
        <v>1.4960159773391895</v>
      </c>
    </row>
    <row r="37" spans="1:40">
      <c r="A37" s="67">
        <v>67</v>
      </c>
      <c r="B37" s="26" t="s">
        <v>28</v>
      </c>
      <c r="C37" s="12">
        <v>2.3526750509636406E-4</v>
      </c>
      <c r="D37" s="1">
        <v>2.9843241161172881E-4</v>
      </c>
      <c r="E37" s="1">
        <v>7.5328221648052857E-4</v>
      </c>
      <c r="F37" s="1">
        <v>2.371220980957972E-4</v>
      </c>
      <c r="G37" s="1">
        <v>2.9641321218598464E-3</v>
      </c>
      <c r="H37" s="1">
        <v>9.0016185857282418E-5</v>
      </c>
      <c r="I37" s="1">
        <v>1.4855631956200437E-4</v>
      </c>
      <c r="J37" s="1">
        <v>1.1475570785261038E-4</v>
      </c>
      <c r="K37" s="1">
        <v>2.8125143389426285E-5</v>
      </c>
      <c r="L37" s="1">
        <v>1.3236944471929047E-4</v>
      </c>
      <c r="M37" s="1">
        <v>9.1223211082175668E-5</v>
      </c>
      <c r="N37" s="1">
        <v>7.2021081366932215E-5</v>
      </c>
      <c r="O37" s="1">
        <v>1.0285262119864982E-4</v>
      </c>
      <c r="P37" s="1">
        <v>1.9690332701969687E-4</v>
      </c>
      <c r="Q37" s="1">
        <v>2.8860296416684039E-4</v>
      </c>
      <c r="R37" s="1">
        <v>1.3570257336308596E-4</v>
      </c>
      <c r="S37" s="1">
        <v>2.3649614090539474E-4</v>
      </c>
      <c r="T37" s="1">
        <v>1.556558020938563E-4</v>
      </c>
      <c r="U37" s="1">
        <v>1.6507602092818462E-4</v>
      </c>
      <c r="V37" s="1">
        <v>2.9807854958047088E-4</v>
      </c>
      <c r="W37" s="1">
        <v>1.7480352154307255E-4</v>
      </c>
      <c r="X37" s="1">
        <v>4.1695142269756758E-4</v>
      </c>
      <c r="Y37" s="1">
        <v>1.3281479296909049E-4</v>
      </c>
      <c r="Z37" s="1">
        <v>7.2015133633689988E-4</v>
      </c>
      <c r="AA37" s="1">
        <v>3.9816011558058622E-4</v>
      </c>
      <c r="AB37" s="1">
        <v>4.0992017162574246E-4</v>
      </c>
      <c r="AC37" s="1">
        <v>4.16091413812352E-4</v>
      </c>
      <c r="AD37" s="1">
        <v>5.26526931004142E-3</v>
      </c>
      <c r="AE37" s="1">
        <v>4.6443992020744234E-4</v>
      </c>
      <c r="AF37" s="1">
        <v>5.7634627028710264E-4</v>
      </c>
      <c r="AG37" s="1">
        <v>1.2904020801452937E-2</v>
      </c>
      <c r="AH37" s="1">
        <v>1.8439216752624604E-3</v>
      </c>
      <c r="AI37" s="1">
        <v>1.0720558355358748E-3</v>
      </c>
      <c r="AJ37" s="1">
        <v>1.0051077271613271</v>
      </c>
      <c r="AK37" s="1">
        <v>1.4965754644376313E-4</v>
      </c>
      <c r="AL37" s="2">
        <v>2.108932401249881E-3</v>
      </c>
      <c r="AM37" s="3">
        <v>1.0389059351426035</v>
      </c>
      <c r="AN37" s="3">
        <v>0.78200220559374067</v>
      </c>
    </row>
    <row r="38" spans="1:40">
      <c r="A38" s="68">
        <v>68</v>
      </c>
      <c r="B38" s="27" t="s">
        <v>29</v>
      </c>
      <c r="C38" s="14">
        <v>7.4948732418307358E-4</v>
      </c>
      <c r="D38" s="28">
        <v>1.6386831701907796E-3</v>
      </c>
      <c r="E38" s="28">
        <v>1.4994567624003904E-3</v>
      </c>
      <c r="F38" s="28">
        <v>2.5407361924165589E-3</v>
      </c>
      <c r="G38" s="28">
        <v>7.9367852268352941E-4</v>
      </c>
      <c r="H38" s="28">
        <v>1.1438881978160446E-3</v>
      </c>
      <c r="I38" s="28">
        <v>8.4906404451246355E-4</v>
      </c>
      <c r="J38" s="28">
        <v>4.9445386151828082E-4</v>
      </c>
      <c r="K38" s="28">
        <v>1.0565134309809785E-4</v>
      </c>
      <c r="L38" s="28">
        <v>1.2236800481698667E-3</v>
      </c>
      <c r="M38" s="28">
        <v>2.8843273919451233E-4</v>
      </c>
      <c r="N38" s="28">
        <v>3.2118974872848713E-4</v>
      </c>
      <c r="O38" s="28">
        <v>6.197000440378382E-4</v>
      </c>
      <c r="P38" s="28">
        <v>1.8288198564389707E-3</v>
      </c>
      <c r="Q38" s="28">
        <v>1.0185023772723348E-3</v>
      </c>
      <c r="R38" s="28">
        <v>1.3720095912112442E-3</v>
      </c>
      <c r="S38" s="28">
        <v>5.9956246659176662E-4</v>
      </c>
      <c r="T38" s="28">
        <v>6.061811461427302E-4</v>
      </c>
      <c r="U38" s="28">
        <v>8.0478294844453914E-4</v>
      </c>
      <c r="V38" s="28">
        <v>1.4012905472678477E-3</v>
      </c>
      <c r="W38" s="28">
        <v>4.238094419548786E-4</v>
      </c>
      <c r="X38" s="28">
        <v>1.2620421551054687E-3</v>
      </c>
      <c r="Y38" s="28">
        <v>3.6022781034979472E-3</v>
      </c>
      <c r="Z38" s="28">
        <v>2.8577351387614634E-3</v>
      </c>
      <c r="AA38" s="28">
        <v>4.2554415320880711E-3</v>
      </c>
      <c r="AB38" s="28">
        <v>6.295269603422153E-4</v>
      </c>
      <c r="AC38" s="28">
        <v>2.6459353437108223E-3</v>
      </c>
      <c r="AD38" s="28">
        <v>2.7252957594162634E-3</v>
      </c>
      <c r="AE38" s="28">
        <v>3.3370526147993122E-3</v>
      </c>
      <c r="AF38" s="28">
        <v>2.993056427333194E-3</v>
      </c>
      <c r="AG38" s="28">
        <v>2.6229717197759571E-3</v>
      </c>
      <c r="AH38" s="28">
        <v>5.0702910576102709E-3</v>
      </c>
      <c r="AI38" s="28">
        <v>1.8542977945632364E-3</v>
      </c>
      <c r="AJ38" s="28">
        <v>1.738149732762046E-3</v>
      </c>
      <c r="AK38" s="28">
        <v>1.0006548956536672</v>
      </c>
      <c r="AL38" s="29">
        <v>1.5865765732874827E-3</v>
      </c>
      <c r="AM38" s="4">
        <v>1.0581586069409952</v>
      </c>
      <c r="AN38" s="4">
        <v>0.79649401981929724</v>
      </c>
    </row>
    <row r="39" spans="1:40">
      <c r="A39" s="67">
        <v>69</v>
      </c>
      <c r="B39" s="26" t="s">
        <v>30</v>
      </c>
      <c r="C39" s="12">
        <v>5.5716155863714074E-3</v>
      </c>
      <c r="D39" s="1">
        <v>4.7486503435455636E-3</v>
      </c>
      <c r="E39" s="1">
        <v>5.1764322357629915E-3</v>
      </c>
      <c r="F39" s="1">
        <v>4.5156479459927071E-3</v>
      </c>
      <c r="G39" s="1">
        <v>2.3983631344798402E-3</v>
      </c>
      <c r="H39" s="1">
        <v>1.7096500948458888E-3</v>
      </c>
      <c r="I39" s="1">
        <v>2.639706414227607E-3</v>
      </c>
      <c r="J39" s="1">
        <v>1.3143962081261871E-3</v>
      </c>
      <c r="K39" s="1">
        <v>3.6846890368441343E-4</v>
      </c>
      <c r="L39" s="1">
        <v>3.1854769792834625E-3</v>
      </c>
      <c r="M39" s="1">
        <v>1.3210022224031978E-3</v>
      </c>
      <c r="N39" s="1">
        <v>1.6090646589308896E-3</v>
      </c>
      <c r="O39" s="1">
        <v>2.3885573661734422E-3</v>
      </c>
      <c r="P39" s="1">
        <v>2.7169684168014464E-3</v>
      </c>
      <c r="Q39" s="1">
        <v>1.4494484882552558E-3</v>
      </c>
      <c r="R39" s="1">
        <v>2.4273769848616495E-3</v>
      </c>
      <c r="S39" s="1">
        <v>2.1324718468693528E-3</v>
      </c>
      <c r="T39" s="1">
        <v>1.4794597506296921E-3</v>
      </c>
      <c r="U39" s="1">
        <v>2.398724445045174E-3</v>
      </c>
      <c r="V39" s="1">
        <v>5.8986075818393052E-3</v>
      </c>
      <c r="W39" s="1">
        <v>2.6882040258651811E-3</v>
      </c>
      <c r="X39" s="1">
        <v>4.16899535777403E-3</v>
      </c>
      <c r="Y39" s="1">
        <v>1.1506439800358548E-3</v>
      </c>
      <c r="Z39" s="1">
        <v>6.3348830683787093E-3</v>
      </c>
      <c r="AA39" s="1">
        <v>3.7777520225109633E-3</v>
      </c>
      <c r="AB39" s="1">
        <v>4.3357085169873607E-3</v>
      </c>
      <c r="AC39" s="1">
        <v>8.7333709085542725E-3</v>
      </c>
      <c r="AD39" s="1">
        <v>5.0360070828646226E-3</v>
      </c>
      <c r="AE39" s="1">
        <v>1.2448275929945588E-3</v>
      </c>
      <c r="AF39" s="1">
        <v>4.6204052740678831E-3</v>
      </c>
      <c r="AG39" s="1">
        <v>3.8998784054172864E-3</v>
      </c>
      <c r="AH39" s="1">
        <v>4.0688652910460775E-3</v>
      </c>
      <c r="AI39" s="1">
        <v>4.595063287214444E-3</v>
      </c>
      <c r="AJ39" s="1">
        <v>2.9254055946965046E-3</v>
      </c>
      <c r="AK39" s="1">
        <v>1.7406482344975772E-3</v>
      </c>
      <c r="AL39" s="2">
        <v>1.0014664613505702</v>
      </c>
      <c r="AM39" s="3">
        <v>1.1162372096016049</v>
      </c>
      <c r="AN39" s="3">
        <v>0.84021077399508803</v>
      </c>
    </row>
    <row r="40" spans="1:40">
      <c r="A40" s="39"/>
      <c r="B40" s="30" t="s">
        <v>85</v>
      </c>
      <c r="C40" s="31">
        <v>1.3729193092264751</v>
      </c>
      <c r="D40" s="32">
        <v>1.300345247832952</v>
      </c>
      <c r="E40" s="32">
        <v>1.2799265267279776</v>
      </c>
      <c r="F40" s="32">
        <v>1.4521398895328557</v>
      </c>
      <c r="G40" s="32">
        <v>1.3615843446919207</v>
      </c>
      <c r="H40" s="32">
        <v>1.223621363881386</v>
      </c>
      <c r="I40" s="32">
        <v>1.3870986677644654</v>
      </c>
      <c r="J40" s="32">
        <v>1.4743588970321297</v>
      </c>
      <c r="K40" s="32">
        <v>1.0783080688699882</v>
      </c>
      <c r="L40" s="32">
        <v>1.3124975863252044</v>
      </c>
      <c r="M40" s="32">
        <v>1.8696309264018165</v>
      </c>
      <c r="N40" s="32">
        <v>1.1449225944332333</v>
      </c>
      <c r="O40" s="32">
        <v>1.5518040343846149</v>
      </c>
      <c r="P40" s="32">
        <v>1.2772281310273665</v>
      </c>
      <c r="Q40" s="32">
        <v>1.269221780931242</v>
      </c>
      <c r="R40" s="32">
        <v>1.2625240893863636</v>
      </c>
      <c r="S40" s="32">
        <v>1.2209844409711494</v>
      </c>
      <c r="T40" s="32">
        <v>1.5720062713372445</v>
      </c>
      <c r="U40" s="32">
        <v>1.3548547530014217</v>
      </c>
      <c r="V40" s="32">
        <v>1.300371278726919</v>
      </c>
      <c r="W40" s="32">
        <v>1.3717667927011603</v>
      </c>
      <c r="X40" s="32">
        <v>1.4289350242993306</v>
      </c>
      <c r="Y40" s="32">
        <v>1.2067196638592921</v>
      </c>
      <c r="Z40" s="32">
        <v>1.2372752694245752</v>
      </c>
      <c r="AA40" s="32">
        <v>1.2317171459450891</v>
      </c>
      <c r="AB40" s="32">
        <v>1.1732983931607488</v>
      </c>
      <c r="AC40" s="32">
        <v>1.3894416972195711</v>
      </c>
      <c r="AD40" s="32">
        <v>1.3177349260632545</v>
      </c>
      <c r="AE40" s="32">
        <v>1.2289415319694299</v>
      </c>
      <c r="AF40" s="32">
        <v>1.1532784777525484</v>
      </c>
      <c r="AG40" s="32">
        <v>1.2845652701454806</v>
      </c>
      <c r="AH40" s="32">
        <v>1.2634089792008292</v>
      </c>
      <c r="AI40" s="32">
        <v>1.2089988152323499</v>
      </c>
      <c r="AJ40" s="32">
        <v>1.2728765541869969</v>
      </c>
      <c r="AK40" s="32">
        <v>1.419164292750452</v>
      </c>
      <c r="AL40" s="33">
        <v>1.5722657651142034</v>
      </c>
      <c r="AM40" s="10"/>
      <c r="AN40" s="25"/>
    </row>
    <row r="41" spans="1:40">
      <c r="A41" s="39"/>
      <c r="B41" s="30" t="s">
        <v>86</v>
      </c>
      <c r="C41" s="31">
        <v>1.0334197655439985</v>
      </c>
      <c r="D41" s="32">
        <v>0.97879203250400915</v>
      </c>
      <c r="E41" s="32">
        <v>0.9634225130900097</v>
      </c>
      <c r="F41" s="32">
        <v>1.0930504466599957</v>
      </c>
      <c r="G41" s="32">
        <v>1.0248877445337117</v>
      </c>
      <c r="H41" s="32">
        <v>0.92104065729061479</v>
      </c>
      <c r="I41" s="32">
        <v>1.0440928104035321</v>
      </c>
      <c r="J41" s="32">
        <v>1.1097750723289705</v>
      </c>
      <c r="K41" s="32">
        <v>0.8116608632619966</v>
      </c>
      <c r="L41" s="32">
        <v>0.9879393048244417</v>
      </c>
      <c r="M41" s="32">
        <v>1.4073030662701931</v>
      </c>
      <c r="N41" s="32">
        <v>0.86180275210190194</v>
      </c>
      <c r="O41" s="32">
        <v>1.1680693472710426</v>
      </c>
      <c r="P41" s="32">
        <v>0.96139138465184859</v>
      </c>
      <c r="Q41" s="32">
        <v>0.95536486846579405</v>
      </c>
      <c r="R41" s="32">
        <v>0.95032340187742337</v>
      </c>
      <c r="S41" s="32">
        <v>0.9190558004695758</v>
      </c>
      <c r="T41" s="32">
        <v>1.1832759153735872</v>
      </c>
      <c r="U41" s="32">
        <v>1.0198222661619925</v>
      </c>
      <c r="V41" s="32">
        <v>0.97881162640159625</v>
      </c>
      <c r="W41" s="32">
        <v>1.0325522467106829</v>
      </c>
      <c r="X41" s="32">
        <v>1.0755837490704481</v>
      </c>
      <c r="Y41" s="32">
        <v>0.90831845959352786</v>
      </c>
      <c r="Z41" s="32">
        <v>0.93131818472458505</v>
      </c>
      <c r="AA41" s="32">
        <v>0.92713449044303875</v>
      </c>
      <c r="AB41" s="32">
        <v>0.88316169947123746</v>
      </c>
      <c r="AC41" s="32">
        <v>1.0458564486114632</v>
      </c>
      <c r="AD41" s="32">
        <v>0.99188153971603155</v>
      </c>
      <c r="AE41" s="32">
        <v>0.92504523849305897</v>
      </c>
      <c r="AF41" s="32">
        <v>0.86809236790286604</v>
      </c>
      <c r="AG41" s="32">
        <v>0.96691417432801474</v>
      </c>
      <c r="AH41" s="32">
        <v>0.95098947352376983</v>
      </c>
      <c r="AI41" s="32">
        <v>0.91003401568029574</v>
      </c>
      <c r="AJ41" s="32">
        <v>0.95811587859122282</v>
      </c>
      <c r="AK41" s="32">
        <v>1.0682291528909214</v>
      </c>
      <c r="AL41" s="33">
        <v>1.1834712407625907</v>
      </c>
      <c r="AM41" s="12"/>
      <c r="AN41" s="1"/>
    </row>
    <row r="42" spans="1:40" ht="11.25" customHeight="1"/>
  </sheetData>
  <sheetProtection sheet="1"/>
  <phoneticPr fontId="4"/>
  <pageMargins left="0.70866141732283472" right="0.70866141732283472" top="0.74803149606299213" bottom="0.74803149606299213" header="0.31496062992125984" footer="0.31496062992125984"/>
  <pageSetup paperSize="9" scale="70" orientation="landscape" horizontalDpi="300" verticalDpi="300" r:id="rId1"/>
  <drawing r:id="rId2"/>
  <legacyDrawing r:id="rId3"/>
  <oleObjects>
    <mc:AlternateContent xmlns:mc="http://schemas.openxmlformats.org/markup-compatibility/2006">
      <mc:Choice Requires="x14">
        <oleObject progId="Equation.3" shapeId="3073" r:id="rId4">
          <objectPr defaultSize="0" autoPict="0" r:id="rId5">
            <anchor moveWithCells="1">
              <from>
                <xdr:col>6</xdr:col>
                <xdr:colOff>295275</xdr:colOff>
                <xdr:row>0</xdr:row>
                <xdr:rowOff>47625</xdr:rowOff>
              </from>
              <to>
                <xdr:col>8</xdr:col>
                <xdr:colOff>561975</xdr:colOff>
                <xdr:row>0</xdr:row>
                <xdr:rowOff>238125</xdr:rowOff>
              </to>
            </anchor>
          </objectPr>
        </oleObject>
      </mc:Choice>
      <mc:Fallback>
        <oleObject progId="Equation.3" shapeId="3073"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N41"/>
  <sheetViews>
    <sheetView workbookViewId="0">
      <selection activeCell="C31" sqref="C31"/>
    </sheetView>
  </sheetViews>
  <sheetFormatPr defaultRowHeight="11.25"/>
  <cols>
    <col min="1" max="1" width="4" customWidth="1"/>
    <col min="2" max="2" width="27.1640625" bestFit="1" customWidth="1"/>
    <col min="3" max="6" width="15.83203125" customWidth="1"/>
    <col min="14" max="14" width="10" bestFit="1" customWidth="1"/>
    <col min="252" max="252" width="4" customWidth="1"/>
    <col min="253" max="253" width="27.1640625" bestFit="1" customWidth="1"/>
    <col min="254" max="254" width="12.1640625" customWidth="1"/>
    <col min="255" max="258" width="10" customWidth="1"/>
    <col min="259" max="260" width="10" bestFit="1" customWidth="1"/>
    <col min="262" max="262" width="14.33203125" customWidth="1"/>
    <col min="270" max="270" width="10" bestFit="1" customWidth="1"/>
    <col min="508" max="508" width="4" customWidth="1"/>
    <col min="509" max="509" width="27.1640625" bestFit="1" customWidth="1"/>
    <col min="510" max="510" width="12.1640625" customWidth="1"/>
    <col min="511" max="514" width="10" customWidth="1"/>
    <col min="515" max="516" width="10" bestFit="1" customWidth="1"/>
    <col min="518" max="518" width="14.33203125" customWidth="1"/>
    <col min="526" max="526" width="10" bestFit="1" customWidth="1"/>
    <col min="764" max="764" width="4" customWidth="1"/>
    <col min="765" max="765" width="27.1640625" bestFit="1" customWidth="1"/>
    <col min="766" max="766" width="12.1640625" customWidth="1"/>
    <col min="767" max="770" width="10" customWidth="1"/>
    <col min="771" max="772" width="10" bestFit="1" customWidth="1"/>
    <col min="774" max="774" width="14.33203125" customWidth="1"/>
    <col min="782" max="782" width="10" bestFit="1" customWidth="1"/>
    <col min="1020" max="1020" width="4" customWidth="1"/>
    <col min="1021" max="1021" width="27.1640625" bestFit="1" customWidth="1"/>
    <col min="1022" max="1022" width="12.1640625" customWidth="1"/>
    <col min="1023" max="1026" width="10" customWidth="1"/>
    <col min="1027" max="1028" width="10" bestFit="1" customWidth="1"/>
    <col min="1030" max="1030" width="14.33203125" customWidth="1"/>
    <col min="1038" max="1038" width="10" bestFit="1" customWidth="1"/>
    <col min="1276" max="1276" width="4" customWidth="1"/>
    <col min="1277" max="1277" width="27.1640625" bestFit="1" customWidth="1"/>
    <col min="1278" max="1278" width="12.1640625" customWidth="1"/>
    <col min="1279" max="1282" width="10" customWidth="1"/>
    <col min="1283" max="1284" width="10" bestFit="1" customWidth="1"/>
    <col min="1286" max="1286" width="14.33203125" customWidth="1"/>
    <col min="1294" max="1294" width="10" bestFit="1" customWidth="1"/>
    <col min="1532" max="1532" width="4" customWidth="1"/>
    <col min="1533" max="1533" width="27.1640625" bestFit="1" customWidth="1"/>
    <col min="1534" max="1534" width="12.1640625" customWidth="1"/>
    <col min="1535" max="1538" width="10" customWidth="1"/>
    <col min="1539" max="1540" width="10" bestFit="1" customWidth="1"/>
    <col min="1542" max="1542" width="14.33203125" customWidth="1"/>
    <col min="1550" max="1550" width="10" bestFit="1" customWidth="1"/>
    <col min="1788" max="1788" width="4" customWidth="1"/>
    <col min="1789" max="1789" width="27.1640625" bestFit="1" customWidth="1"/>
    <col min="1790" max="1790" width="12.1640625" customWidth="1"/>
    <col min="1791" max="1794" width="10" customWidth="1"/>
    <col min="1795" max="1796" width="10" bestFit="1" customWidth="1"/>
    <col min="1798" max="1798" width="14.33203125" customWidth="1"/>
    <col min="1806" max="1806" width="10" bestFit="1" customWidth="1"/>
    <col min="2044" max="2044" width="4" customWidth="1"/>
    <col min="2045" max="2045" width="27.1640625" bestFit="1" customWidth="1"/>
    <col min="2046" max="2046" width="12.1640625" customWidth="1"/>
    <col min="2047" max="2050" width="10" customWidth="1"/>
    <col min="2051" max="2052" width="10" bestFit="1" customWidth="1"/>
    <col min="2054" max="2054" width="14.33203125" customWidth="1"/>
    <col min="2062" max="2062" width="10" bestFit="1" customWidth="1"/>
    <col min="2300" max="2300" width="4" customWidth="1"/>
    <col min="2301" max="2301" width="27.1640625" bestFit="1" customWidth="1"/>
    <col min="2302" max="2302" width="12.1640625" customWidth="1"/>
    <col min="2303" max="2306" width="10" customWidth="1"/>
    <col min="2307" max="2308" width="10" bestFit="1" customWidth="1"/>
    <col min="2310" max="2310" width="14.33203125" customWidth="1"/>
    <col min="2318" max="2318" width="10" bestFit="1" customWidth="1"/>
    <col min="2556" max="2556" width="4" customWidth="1"/>
    <col min="2557" max="2557" width="27.1640625" bestFit="1" customWidth="1"/>
    <col min="2558" max="2558" width="12.1640625" customWidth="1"/>
    <col min="2559" max="2562" width="10" customWidth="1"/>
    <col min="2563" max="2564" width="10" bestFit="1" customWidth="1"/>
    <col min="2566" max="2566" width="14.33203125" customWidth="1"/>
    <col min="2574" max="2574" width="10" bestFit="1" customWidth="1"/>
    <col min="2812" max="2812" width="4" customWidth="1"/>
    <col min="2813" max="2813" width="27.1640625" bestFit="1" customWidth="1"/>
    <col min="2814" max="2814" width="12.1640625" customWidth="1"/>
    <col min="2815" max="2818" width="10" customWidth="1"/>
    <col min="2819" max="2820" width="10" bestFit="1" customWidth="1"/>
    <col min="2822" max="2822" width="14.33203125" customWidth="1"/>
    <col min="2830" max="2830" width="10" bestFit="1" customWidth="1"/>
    <col min="3068" max="3068" width="4" customWidth="1"/>
    <col min="3069" max="3069" width="27.1640625" bestFit="1" customWidth="1"/>
    <col min="3070" max="3070" width="12.1640625" customWidth="1"/>
    <col min="3071" max="3074" width="10" customWidth="1"/>
    <col min="3075" max="3076" width="10" bestFit="1" customWidth="1"/>
    <col min="3078" max="3078" width="14.33203125" customWidth="1"/>
    <col min="3086" max="3086" width="10" bestFit="1" customWidth="1"/>
    <col min="3324" max="3324" width="4" customWidth="1"/>
    <col min="3325" max="3325" width="27.1640625" bestFit="1" customWidth="1"/>
    <col min="3326" max="3326" width="12.1640625" customWidth="1"/>
    <col min="3327" max="3330" width="10" customWidth="1"/>
    <col min="3331" max="3332" width="10" bestFit="1" customWidth="1"/>
    <col min="3334" max="3334" width="14.33203125" customWidth="1"/>
    <col min="3342" max="3342" width="10" bestFit="1" customWidth="1"/>
    <col min="3580" max="3580" width="4" customWidth="1"/>
    <col min="3581" max="3581" width="27.1640625" bestFit="1" customWidth="1"/>
    <col min="3582" max="3582" width="12.1640625" customWidth="1"/>
    <col min="3583" max="3586" width="10" customWidth="1"/>
    <col min="3587" max="3588" width="10" bestFit="1" customWidth="1"/>
    <col min="3590" max="3590" width="14.33203125" customWidth="1"/>
    <col min="3598" max="3598" width="10" bestFit="1" customWidth="1"/>
    <col min="3836" max="3836" width="4" customWidth="1"/>
    <col min="3837" max="3837" width="27.1640625" bestFit="1" customWidth="1"/>
    <col min="3838" max="3838" width="12.1640625" customWidth="1"/>
    <col min="3839" max="3842" width="10" customWidth="1"/>
    <col min="3843" max="3844" width="10" bestFit="1" customWidth="1"/>
    <col min="3846" max="3846" width="14.33203125" customWidth="1"/>
    <col min="3854" max="3854" width="10" bestFit="1" customWidth="1"/>
    <col min="4092" max="4092" width="4" customWidth="1"/>
    <col min="4093" max="4093" width="27.1640625" bestFit="1" customWidth="1"/>
    <col min="4094" max="4094" width="12.1640625" customWidth="1"/>
    <col min="4095" max="4098" width="10" customWidth="1"/>
    <col min="4099" max="4100" width="10" bestFit="1" customWidth="1"/>
    <col min="4102" max="4102" width="14.33203125" customWidth="1"/>
    <col min="4110" max="4110" width="10" bestFit="1" customWidth="1"/>
    <col min="4348" max="4348" width="4" customWidth="1"/>
    <col min="4349" max="4349" width="27.1640625" bestFit="1" customWidth="1"/>
    <col min="4350" max="4350" width="12.1640625" customWidth="1"/>
    <col min="4351" max="4354" width="10" customWidth="1"/>
    <col min="4355" max="4356" width="10" bestFit="1" customWidth="1"/>
    <col min="4358" max="4358" width="14.33203125" customWidth="1"/>
    <col min="4366" max="4366" width="10" bestFit="1" customWidth="1"/>
    <col min="4604" max="4604" width="4" customWidth="1"/>
    <col min="4605" max="4605" width="27.1640625" bestFit="1" customWidth="1"/>
    <col min="4606" max="4606" width="12.1640625" customWidth="1"/>
    <col min="4607" max="4610" width="10" customWidth="1"/>
    <col min="4611" max="4612" width="10" bestFit="1" customWidth="1"/>
    <col min="4614" max="4614" width="14.33203125" customWidth="1"/>
    <col min="4622" max="4622" width="10" bestFit="1" customWidth="1"/>
    <col min="4860" max="4860" width="4" customWidth="1"/>
    <col min="4861" max="4861" width="27.1640625" bestFit="1" customWidth="1"/>
    <col min="4862" max="4862" width="12.1640625" customWidth="1"/>
    <col min="4863" max="4866" width="10" customWidth="1"/>
    <col min="4867" max="4868" width="10" bestFit="1" customWidth="1"/>
    <col min="4870" max="4870" width="14.33203125" customWidth="1"/>
    <col min="4878" max="4878" width="10" bestFit="1" customWidth="1"/>
    <col min="5116" max="5116" width="4" customWidth="1"/>
    <col min="5117" max="5117" width="27.1640625" bestFit="1" customWidth="1"/>
    <col min="5118" max="5118" width="12.1640625" customWidth="1"/>
    <col min="5119" max="5122" width="10" customWidth="1"/>
    <col min="5123" max="5124" width="10" bestFit="1" customWidth="1"/>
    <col min="5126" max="5126" width="14.33203125" customWidth="1"/>
    <col min="5134" max="5134" width="10" bestFit="1" customWidth="1"/>
    <col min="5372" max="5372" width="4" customWidth="1"/>
    <col min="5373" max="5373" width="27.1640625" bestFit="1" customWidth="1"/>
    <col min="5374" max="5374" width="12.1640625" customWidth="1"/>
    <col min="5375" max="5378" width="10" customWidth="1"/>
    <col min="5379" max="5380" width="10" bestFit="1" customWidth="1"/>
    <col min="5382" max="5382" width="14.33203125" customWidth="1"/>
    <col min="5390" max="5390" width="10" bestFit="1" customWidth="1"/>
    <col min="5628" max="5628" width="4" customWidth="1"/>
    <col min="5629" max="5629" width="27.1640625" bestFit="1" customWidth="1"/>
    <col min="5630" max="5630" width="12.1640625" customWidth="1"/>
    <col min="5631" max="5634" width="10" customWidth="1"/>
    <col min="5635" max="5636" width="10" bestFit="1" customWidth="1"/>
    <col min="5638" max="5638" width="14.33203125" customWidth="1"/>
    <col min="5646" max="5646" width="10" bestFit="1" customWidth="1"/>
    <col min="5884" max="5884" width="4" customWidth="1"/>
    <col min="5885" max="5885" width="27.1640625" bestFit="1" customWidth="1"/>
    <col min="5886" max="5886" width="12.1640625" customWidth="1"/>
    <col min="5887" max="5890" width="10" customWidth="1"/>
    <col min="5891" max="5892" width="10" bestFit="1" customWidth="1"/>
    <col min="5894" max="5894" width="14.33203125" customWidth="1"/>
    <col min="5902" max="5902" width="10" bestFit="1" customWidth="1"/>
    <col min="6140" max="6140" width="4" customWidth="1"/>
    <col min="6141" max="6141" width="27.1640625" bestFit="1" customWidth="1"/>
    <col min="6142" max="6142" width="12.1640625" customWidth="1"/>
    <col min="6143" max="6146" width="10" customWidth="1"/>
    <col min="6147" max="6148" width="10" bestFit="1" customWidth="1"/>
    <col min="6150" max="6150" width="14.33203125" customWidth="1"/>
    <col min="6158" max="6158" width="10" bestFit="1" customWidth="1"/>
    <col min="6396" max="6396" width="4" customWidth="1"/>
    <col min="6397" max="6397" width="27.1640625" bestFit="1" customWidth="1"/>
    <col min="6398" max="6398" width="12.1640625" customWidth="1"/>
    <col min="6399" max="6402" width="10" customWidth="1"/>
    <col min="6403" max="6404" width="10" bestFit="1" customWidth="1"/>
    <col min="6406" max="6406" width="14.33203125" customWidth="1"/>
    <col min="6414" max="6414" width="10" bestFit="1" customWidth="1"/>
    <col min="6652" max="6652" width="4" customWidth="1"/>
    <col min="6653" max="6653" width="27.1640625" bestFit="1" customWidth="1"/>
    <col min="6654" max="6654" width="12.1640625" customWidth="1"/>
    <col min="6655" max="6658" width="10" customWidth="1"/>
    <col min="6659" max="6660" width="10" bestFit="1" customWidth="1"/>
    <col min="6662" max="6662" width="14.33203125" customWidth="1"/>
    <col min="6670" max="6670" width="10" bestFit="1" customWidth="1"/>
    <col min="6908" max="6908" width="4" customWidth="1"/>
    <col min="6909" max="6909" width="27.1640625" bestFit="1" customWidth="1"/>
    <col min="6910" max="6910" width="12.1640625" customWidth="1"/>
    <col min="6911" max="6914" width="10" customWidth="1"/>
    <col min="6915" max="6916" width="10" bestFit="1" customWidth="1"/>
    <col min="6918" max="6918" width="14.33203125" customWidth="1"/>
    <col min="6926" max="6926" width="10" bestFit="1" customWidth="1"/>
    <col min="7164" max="7164" width="4" customWidth="1"/>
    <col min="7165" max="7165" width="27.1640625" bestFit="1" customWidth="1"/>
    <col min="7166" max="7166" width="12.1640625" customWidth="1"/>
    <col min="7167" max="7170" width="10" customWidth="1"/>
    <col min="7171" max="7172" width="10" bestFit="1" customWidth="1"/>
    <col min="7174" max="7174" width="14.33203125" customWidth="1"/>
    <col min="7182" max="7182" width="10" bestFit="1" customWidth="1"/>
    <col min="7420" max="7420" width="4" customWidth="1"/>
    <col min="7421" max="7421" width="27.1640625" bestFit="1" customWidth="1"/>
    <col min="7422" max="7422" width="12.1640625" customWidth="1"/>
    <col min="7423" max="7426" width="10" customWidth="1"/>
    <col min="7427" max="7428" width="10" bestFit="1" customWidth="1"/>
    <col min="7430" max="7430" width="14.33203125" customWidth="1"/>
    <col min="7438" max="7438" width="10" bestFit="1" customWidth="1"/>
    <col min="7676" max="7676" width="4" customWidth="1"/>
    <col min="7677" max="7677" width="27.1640625" bestFit="1" customWidth="1"/>
    <col min="7678" max="7678" width="12.1640625" customWidth="1"/>
    <col min="7679" max="7682" width="10" customWidth="1"/>
    <col min="7683" max="7684" width="10" bestFit="1" customWidth="1"/>
    <col min="7686" max="7686" width="14.33203125" customWidth="1"/>
    <col min="7694" max="7694" width="10" bestFit="1" customWidth="1"/>
    <col min="7932" max="7932" width="4" customWidth="1"/>
    <col min="7933" max="7933" width="27.1640625" bestFit="1" customWidth="1"/>
    <col min="7934" max="7934" width="12.1640625" customWidth="1"/>
    <col min="7935" max="7938" width="10" customWidth="1"/>
    <col min="7939" max="7940" width="10" bestFit="1" customWidth="1"/>
    <col min="7942" max="7942" width="14.33203125" customWidth="1"/>
    <col min="7950" max="7950" width="10" bestFit="1" customWidth="1"/>
    <col min="8188" max="8188" width="4" customWidth="1"/>
    <col min="8189" max="8189" width="27.1640625" bestFit="1" customWidth="1"/>
    <col min="8190" max="8190" width="12.1640625" customWidth="1"/>
    <col min="8191" max="8194" width="10" customWidth="1"/>
    <col min="8195" max="8196" width="10" bestFit="1" customWidth="1"/>
    <col min="8198" max="8198" width="14.33203125" customWidth="1"/>
    <col min="8206" max="8206" width="10" bestFit="1" customWidth="1"/>
    <col min="8444" max="8444" width="4" customWidth="1"/>
    <col min="8445" max="8445" width="27.1640625" bestFit="1" customWidth="1"/>
    <col min="8446" max="8446" width="12.1640625" customWidth="1"/>
    <col min="8447" max="8450" width="10" customWidth="1"/>
    <col min="8451" max="8452" width="10" bestFit="1" customWidth="1"/>
    <col min="8454" max="8454" width="14.33203125" customWidth="1"/>
    <col min="8462" max="8462" width="10" bestFit="1" customWidth="1"/>
    <col min="8700" max="8700" width="4" customWidth="1"/>
    <col min="8701" max="8701" width="27.1640625" bestFit="1" customWidth="1"/>
    <col min="8702" max="8702" width="12.1640625" customWidth="1"/>
    <col min="8703" max="8706" width="10" customWidth="1"/>
    <col min="8707" max="8708" width="10" bestFit="1" customWidth="1"/>
    <col min="8710" max="8710" width="14.33203125" customWidth="1"/>
    <col min="8718" max="8718" width="10" bestFit="1" customWidth="1"/>
    <col min="8956" max="8956" width="4" customWidth="1"/>
    <col min="8957" max="8957" width="27.1640625" bestFit="1" customWidth="1"/>
    <col min="8958" max="8958" width="12.1640625" customWidth="1"/>
    <col min="8959" max="8962" width="10" customWidth="1"/>
    <col min="8963" max="8964" width="10" bestFit="1" customWidth="1"/>
    <col min="8966" max="8966" width="14.33203125" customWidth="1"/>
    <col min="8974" max="8974" width="10" bestFit="1" customWidth="1"/>
    <col min="9212" max="9212" width="4" customWidth="1"/>
    <col min="9213" max="9213" width="27.1640625" bestFit="1" customWidth="1"/>
    <col min="9214" max="9214" width="12.1640625" customWidth="1"/>
    <col min="9215" max="9218" width="10" customWidth="1"/>
    <col min="9219" max="9220" width="10" bestFit="1" customWidth="1"/>
    <col min="9222" max="9222" width="14.33203125" customWidth="1"/>
    <col min="9230" max="9230" width="10" bestFit="1" customWidth="1"/>
    <col min="9468" max="9468" width="4" customWidth="1"/>
    <col min="9469" max="9469" width="27.1640625" bestFit="1" customWidth="1"/>
    <col min="9470" max="9470" width="12.1640625" customWidth="1"/>
    <col min="9471" max="9474" width="10" customWidth="1"/>
    <col min="9475" max="9476" width="10" bestFit="1" customWidth="1"/>
    <col min="9478" max="9478" width="14.33203125" customWidth="1"/>
    <col min="9486" max="9486" width="10" bestFit="1" customWidth="1"/>
    <col min="9724" max="9724" width="4" customWidth="1"/>
    <col min="9725" max="9725" width="27.1640625" bestFit="1" customWidth="1"/>
    <col min="9726" max="9726" width="12.1640625" customWidth="1"/>
    <col min="9727" max="9730" width="10" customWidth="1"/>
    <col min="9731" max="9732" width="10" bestFit="1" customWidth="1"/>
    <col min="9734" max="9734" width="14.33203125" customWidth="1"/>
    <col min="9742" max="9742" width="10" bestFit="1" customWidth="1"/>
    <col min="9980" max="9980" width="4" customWidth="1"/>
    <col min="9981" max="9981" width="27.1640625" bestFit="1" customWidth="1"/>
    <col min="9982" max="9982" width="12.1640625" customWidth="1"/>
    <col min="9983" max="9986" width="10" customWidth="1"/>
    <col min="9987" max="9988" width="10" bestFit="1" customWidth="1"/>
    <col min="9990" max="9990" width="14.33203125" customWidth="1"/>
    <col min="9998" max="9998" width="10" bestFit="1" customWidth="1"/>
    <col min="10236" max="10236" width="4" customWidth="1"/>
    <col min="10237" max="10237" width="27.1640625" bestFit="1" customWidth="1"/>
    <col min="10238" max="10238" width="12.1640625" customWidth="1"/>
    <col min="10239" max="10242" width="10" customWidth="1"/>
    <col min="10243" max="10244" width="10" bestFit="1" customWidth="1"/>
    <col min="10246" max="10246" width="14.33203125" customWidth="1"/>
    <col min="10254" max="10254" width="10" bestFit="1" customWidth="1"/>
    <col min="10492" max="10492" width="4" customWidth="1"/>
    <col min="10493" max="10493" width="27.1640625" bestFit="1" customWidth="1"/>
    <col min="10494" max="10494" width="12.1640625" customWidth="1"/>
    <col min="10495" max="10498" width="10" customWidth="1"/>
    <col min="10499" max="10500" width="10" bestFit="1" customWidth="1"/>
    <col min="10502" max="10502" width="14.33203125" customWidth="1"/>
    <col min="10510" max="10510" width="10" bestFit="1" customWidth="1"/>
    <col min="10748" max="10748" width="4" customWidth="1"/>
    <col min="10749" max="10749" width="27.1640625" bestFit="1" customWidth="1"/>
    <col min="10750" max="10750" width="12.1640625" customWidth="1"/>
    <col min="10751" max="10754" width="10" customWidth="1"/>
    <col min="10755" max="10756" width="10" bestFit="1" customWidth="1"/>
    <col min="10758" max="10758" width="14.33203125" customWidth="1"/>
    <col min="10766" max="10766" width="10" bestFit="1" customWidth="1"/>
    <col min="11004" max="11004" width="4" customWidth="1"/>
    <col min="11005" max="11005" width="27.1640625" bestFit="1" customWidth="1"/>
    <col min="11006" max="11006" width="12.1640625" customWidth="1"/>
    <col min="11007" max="11010" width="10" customWidth="1"/>
    <col min="11011" max="11012" width="10" bestFit="1" customWidth="1"/>
    <col min="11014" max="11014" width="14.33203125" customWidth="1"/>
    <col min="11022" max="11022" width="10" bestFit="1" customWidth="1"/>
    <col min="11260" max="11260" width="4" customWidth="1"/>
    <col min="11261" max="11261" width="27.1640625" bestFit="1" customWidth="1"/>
    <col min="11262" max="11262" width="12.1640625" customWidth="1"/>
    <col min="11263" max="11266" width="10" customWidth="1"/>
    <col min="11267" max="11268" width="10" bestFit="1" customWidth="1"/>
    <col min="11270" max="11270" width="14.33203125" customWidth="1"/>
    <col min="11278" max="11278" width="10" bestFit="1" customWidth="1"/>
    <col min="11516" max="11516" width="4" customWidth="1"/>
    <col min="11517" max="11517" width="27.1640625" bestFit="1" customWidth="1"/>
    <col min="11518" max="11518" width="12.1640625" customWidth="1"/>
    <col min="11519" max="11522" width="10" customWidth="1"/>
    <col min="11523" max="11524" width="10" bestFit="1" customWidth="1"/>
    <col min="11526" max="11526" width="14.33203125" customWidth="1"/>
    <col min="11534" max="11534" width="10" bestFit="1" customWidth="1"/>
    <col min="11772" max="11772" width="4" customWidth="1"/>
    <col min="11773" max="11773" width="27.1640625" bestFit="1" customWidth="1"/>
    <col min="11774" max="11774" width="12.1640625" customWidth="1"/>
    <col min="11775" max="11778" width="10" customWidth="1"/>
    <col min="11779" max="11780" width="10" bestFit="1" customWidth="1"/>
    <col min="11782" max="11782" width="14.33203125" customWidth="1"/>
    <col min="11790" max="11790" width="10" bestFit="1" customWidth="1"/>
    <col min="12028" max="12028" width="4" customWidth="1"/>
    <col min="12029" max="12029" width="27.1640625" bestFit="1" customWidth="1"/>
    <col min="12030" max="12030" width="12.1640625" customWidth="1"/>
    <col min="12031" max="12034" width="10" customWidth="1"/>
    <col min="12035" max="12036" width="10" bestFit="1" customWidth="1"/>
    <col min="12038" max="12038" width="14.33203125" customWidth="1"/>
    <col min="12046" max="12046" width="10" bestFit="1" customWidth="1"/>
    <col min="12284" max="12284" width="4" customWidth="1"/>
    <col min="12285" max="12285" width="27.1640625" bestFit="1" customWidth="1"/>
    <col min="12286" max="12286" width="12.1640625" customWidth="1"/>
    <col min="12287" max="12290" width="10" customWidth="1"/>
    <col min="12291" max="12292" width="10" bestFit="1" customWidth="1"/>
    <col min="12294" max="12294" width="14.33203125" customWidth="1"/>
    <col min="12302" max="12302" width="10" bestFit="1" customWidth="1"/>
    <col min="12540" max="12540" width="4" customWidth="1"/>
    <col min="12541" max="12541" width="27.1640625" bestFit="1" customWidth="1"/>
    <col min="12542" max="12542" width="12.1640625" customWidth="1"/>
    <col min="12543" max="12546" width="10" customWidth="1"/>
    <col min="12547" max="12548" width="10" bestFit="1" customWidth="1"/>
    <col min="12550" max="12550" width="14.33203125" customWidth="1"/>
    <col min="12558" max="12558" width="10" bestFit="1" customWidth="1"/>
    <col min="12796" max="12796" width="4" customWidth="1"/>
    <col min="12797" max="12797" width="27.1640625" bestFit="1" customWidth="1"/>
    <col min="12798" max="12798" width="12.1640625" customWidth="1"/>
    <col min="12799" max="12802" width="10" customWidth="1"/>
    <col min="12803" max="12804" width="10" bestFit="1" customWidth="1"/>
    <col min="12806" max="12806" width="14.33203125" customWidth="1"/>
    <col min="12814" max="12814" width="10" bestFit="1" customWidth="1"/>
    <col min="13052" max="13052" width="4" customWidth="1"/>
    <col min="13053" max="13053" width="27.1640625" bestFit="1" customWidth="1"/>
    <col min="13054" max="13054" width="12.1640625" customWidth="1"/>
    <col min="13055" max="13058" width="10" customWidth="1"/>
    <col min="13059" max="13060" width="10" bestFit="1" customWidth="1"/>
    <col min="13062" max="13062" width="14.33203125" customWidth="1"/>
    <col min="13070" max="13070" width="10" bestFit="1" customWidth="1"/>
    <col min="13308" max="13308" width="4" customWidth="1"/>
    <col min="13309" max="13309" width="27.1640625" bestFit="1" customWidth="1"/>
    <col min="13310" max="13310" width="12.1640625" customWidth="1"/>
    <col min="13311" max="13314" width="10" customWidth="1"/>
    <col min="13315" max="13316" width="10" bestFit="1" customWidth="1"/>
    <col min="13318" max="13318" width="14.33203125" customWidth="1"/>
    <col min="13326" max="13326" width="10" bestFit="1" customWidth="1"/>
    <col min="13564" max="13564" width="4" customWidth="1"/>
    <col min="13565" max="13565" width="27.1640625" bestFit="1" customWidth="1"/>
    <col min="13566" max="13566" width="12.1640625" customWidth="1"/>
    <col min="13567" max="13570" width="10" customWidth="1"/>
    <col min="13571" max="13572" width="10" bestFit="1" customWidth="1"/>
    <col min="13574" max="13574" width="14.33203125" customWidth="1"/>
    <col min="13582" max="13582" width="10" bestFit="1" customWidth="1"/>
    <col min="13820" max="13820" width="4" customWidth="1"/>
    <col min="13821" max="13821" width="27.1640625" bestFit="1" customWidth="1"/>
    <col min="13822" max="13822" width="12.1640625" customWidth="1"/>
    <col min="13823" max="13826" width="10" customWidth="1"/>
    <col min="13827" max="13828" width="10" bestFit="1" customWidth="1"/>
    <col min="13830" max="13830" width="14.33203125" customWidth="1"/>
    <col min="13838" max="13838" width="10" bestFit="1" customWidth="1"/>
    <col min="14076" max="14076" width="4" customWidth="1"/>
    <col min="14077" max="14077" width="27.1640625" bestFit="1" customWidth="1"/>
    <col min="14078" max="14078" width="12.1640625" customWidth="1"/>
    <col min="14079" max="14082" width="10" customWidth="1"/>
    <col min="14083" max="14084" width="10" bestFit="1" customWidth="1"/>
    <col min="14086" max="14086" width="14.33203125" customWidth="1"/>
    <col min="14094" max="14094" width="10" bestFit="1" customWidth="1"/>
    <col min="14332" max="14332" width="4" customWidth="1"/>
    <col min="14333" max="14333" width="27.1640625" bestFit="1" customWidth="1"/>
    <col min="14334" max="14334" width="12.1640625" customWidth="1"/>
    <col min="14335" max="14338" width="10" customWidth="1"/>
    <col min="14339" max="14340" width="10" bestFit="1" customWidth="1"/>
    <col min="14342" max="14342" width="14.33203125" customWidth="1"/>
    <col min="14350" max="14350" width="10" bestFit="1" customWidth="1"/>
    <col min="14588" max="14588" width="4" customWidth="1"/>
    <col min="14589" max="14589" width="27.1640625" bestFit="1" customWidth="1"/>
    <col min="14590" max="14590" width="12.1640625" customWidth="1"/>
    <col min="14591" max="14594" width="10" customWidth="1"/>
    <col min="14595" max="14596" width="10" bestFit="1" customWidth="1"/>
    <col min="14598" max="14598" width="14.33203125" customWidth="1"/>
    <col min="14606" max="14606" width="10" bestFit="1" customWidth="1"/>
    <col min="14844" max="14844" width="4" customWidth="1"/>
    <col min="14845" max="14845" width="27.1640625" bestFit="1" customWidth="1"/>
    <col min="14846" max="14846" width="12.1640625" customWidth="1"/>
    <col min="14847" max="14850" width="10" customWidth="1"/>
    <col min="14851" max="14852" width="10" bestFit="1" customWidth="1"/>
    <col min="14854" max="14854" width="14.33203125" customWidth="1"/>
    <col min="14862" max="14862" width="10" bestFit="1" customWidth="1"/>
    <col min="15100" max="15100" width="4" customWidth="1"/>
    <col min="15101" max="15101" width="27.1640625" bestFit="1" customWidth="1"/>
    <col min="15102" max="15102" width="12.1640625" customWidth="1"/>
    <col min="15103" max="15106" width="10" customWidth="1"/>
    <col min="15107" max="15108" width="10" bestFit="1" customWidth="1"/>
    <col min="15110" max="15110" width="14.33203125" customWidth="1"/>
    <col min="15118" max="15118" width="10" bestFit="1" customWidth="1"/>
    <col min="15356" max="15356" width="4" customWidth="1"/>
    <col min="15357" max="15357" width="27.1640625" bestFit="1" customWidth="1"/>
    <col min="15358" max="15358" width="12.1640625" customWidth="1"/>
    <col min="15359" max="15362" width="10" customWidth="1"/>
    <col min="15363" max="15364" width="10" bestFit="1" customWidth="1"/>
    <col min="15366" max="15366" width="14.33203125" customWidth="1"/>
    <col min="15374" max="15374" width="10" bestFit="1" customWidth="1"/>
    <col min="15612" max="15612" width="4" customWidth="1"/>
    <col min="15613" max="15613" width="27.1640625" bestFit="1" customWidth="1"/>
    <col min="15614" max="15614" width="12.1640625" customWidth="1"/>
    <col min="15615" max="15618" width="10" customWidth="1"/>
    <col min="15619" max="15620" width="10" bestFit="1" customWidth="1"/>
    <col min="15622" max="15622" width="14.33203125" customWidth="1"/>
    <col min="15630" max="15630" width="10" bestFit="1" customWidth="1"/>
    <col min="15868" max="15868" width="4" customWidth="1"/>
    <col min="15869" max="15869" width="27.1640625" bestFit="1" customWidth="1"/>
    <col min="15870" max="15870" width="12.1640625" customWidth="1"/>
    <col min="15871" max="15874" width="10" customWidth="1"/>
    <col min="15875" max="15876" width="10" bestFit="1" customWidth="1"/>
    <col min="15878" max="15878" width="14.33203125" customWidth="1"/>
    <col min="15886" max="15886" width="10" bestFit="1" customWidth="1"/>
    <col min="16124" max="16124" width="4" customWidth="1"/>
    <col min="16125" max="16125" width="27.1640625" bestFit="1" customWidth="1"/>
    <col min="16126" max="16126" width="12.1640625" customWidth="1"/>
    <col min="16127" max="16130" width="10" customWidth="1"/>
    <col min="16131" max="16132" width="10" bestFit="1" customWidth="1"/>
    <col min="16134" max="16134" width="14.33203125" customWidth="1"/>
    <col min="16142" max="16142" width="10" bestFit="1" customWidth="1"/>
  </cols>
  <sheetData>
    <row r="1" spans="1:14">
      <c r="A1" t="s">
        <v>153</v>
      </c>
    </row>
    <row r="3" spans="1:14" ht="18" customHeight="1">
      <c r="A3" s="217"/>
      <c r="B3" s="218"/>
      <c r="C3" s="195" t="s">
        <v>155</v>
      </c>
      <c r="D3" s="196" t="s">
        <v>156</v>
      </c>
      <c r="E3" s="196" t="s">
        <v>157</v>
      </c>
      <c r="F3" s="196" t="s">
        <v>158</v>
      </c>
    </row>
    <row r="4" spans="1:14">
      <c r="A4" s="219">
        <f>[1]投入係数!A4</f>
        <v>1</v>
      </c>
      <c r="B4" s="6" t="str">
        <f>[1]投入係数!B4</f>
        <v>農業</v>
      </c>
      <c r="C4" s="220">
        <f t="array" ref="C4:C39">TRANSPOSE(投入係数!C42:AL42)</f>
        <v>8.6263346176910505E-2</v>
      </c>
      <c r="D4" s="220">
        <f t="array" ref="D4:D39">TRANSPOSE(投入係数!C43:AL43)</f>
        <v>0.23671241185836683</v>
      </c>
      <c r="E4" s="220">
        <f t="array" ref="E4:E39">TRANSPOSE(投入係数!C44:AL44)</f>
        <v>0.14767816155336058</v>
      </c>
      <c r="F4" s="220">
        <f t="array" ref="F4:F39">TRANSPOSE(投入係数!C45:AL45)</f>
        <v>4.3962255047250119E-2</v>
      </c>
      <c r="N4" s="224"/>
    </row>
    <row r="5" spans="1:14">
      <c r="A5" s="219">
        <f>[1]投入係数!A5</f>
        <v>2</v>
      </c>
      <c r="B5" s="6" t="str">
        <f>[1]投入係数!B5</f>
        <v>林業</v>
      </c>
      <c r="C5" s="220">
        <v>0.13783524587453289</v>
      </c>
      <c r="D5" s="220">
        <v>0.39095208174873508</v>
      </c>
      <c r="E5" s="220">
        <v>0.1152815899996693</v>
      </c>
      <c r="F5" s="220">
        <v>2.9167631204735606E-2</v>
      </c>
      <c r="N5" s="224"/>
    </row>
    <row r="6" spans="1:14">
      <c r="A6" s="219">
        <f>[1]投入係数!A6</f>
        <v>3</v>
      </c>
      <c r="B6" s="6" t="str">
        <f>[1]投入係数!B6</f>
        <v>漁業</v>
      </c>
      <c r="C6" s="220">
        <v>0.11449734394094321</v>
      </c>
      <c r="D6" s="220">
        <v>0.1831309075491932</v>
      </c>
      <c r="E6" s="220">
        <v>0.11147966182008628</v>
      </c>
      <c r="F6" s="220">
        <v>4.3045614385116095E-2</v>
      </c>
      <c r="N6" s="224"/>
    </row>
    <row r="7" spans="1:14">
      <c r="A7" s="219">
        <f>[1]投入係数!A7</f>
        <v>6</v>
      </c>
      <c r="B7" s="6" t="str">
        <f>[1]投入係数!B7</f>
        <v>鉱業</v>
      </c>
      <c r="C7" s="220">
        <v>0.33661656790801708</v>
      </c>
      <c r="D7" s="220">
        <v>-8.3192716713102854E-2</v>
      </c>
      <c r="E7" s="220">
        <v>7.1380920613742502E-2</v>
      </c>
      <c r="F7" s="220">
        <v>3.0020013342228154E-2</v>
      </c>
      <c r="N7" s="224"/>
    </row>
    <row r="8" spans="1:14">
      <c r="A8" s="219">
        <f>[1]投入係数!A8</f>
        <v>11</v>
      </c>
      <c r="B8" s="6" t="str">
        <f>[1]投入係数!B8</f>
        <v>飲食料品</v>
      </c>
      <c r="C8" s="220">
        <v>0.14804389765647238</v>
      </c>
      <c r="D8" s="220">
        <v>6.8369580877882849E-2</v>
      </c>
      <c r="E8" s="220">
        <v>6.4416261671076808E-2</v>
      </c>
      <c r="F8" s="220">
        <v>0.19205049003587857</v>
      </c>
      <c r="N8" s="224"/>
    </row>
    <row r="9" spans="1:14">
      <c r="A9" s="225">
        <f>[1]投入係数!A9</f>
        <v>15</v>
      </c>
      <c r="B9" s="7" t="str">
        <f>[1]投入係数!B9</f>
        <v>繊維製品</v>
      </c>
      <c r="C9" s="221">
        <v>0.19447593527774915</v>
      </c>
      <c r="D9" s="221">
        <v>0.11949912398227353</v>
      </c>
      <c r="E9" s="221">
        <v>0.1354735648768422</v>
      </c>
      <c r="F9" s="221">
        <v>6.193960630732763E-2</v>
      </c>
      <c r="N9" s="224"/>
    </row>
    <row r="10" spans="1:14">
      <c r="A10" s="219">
        <f>[1]投入係数!A10</f>
        <v>16</v>
      </c>
      <c r="B10" s="6" t="str">
        <f>[1]投入係数!B10</f>
        <v>パルプ・紙・木製品</v>
      </c>
      <c r="C10" s="220">
        <v>0.20674053177426169</v>
      </c>
      <c r="D10" s="220">
        <v>0.11981956198808891</v>
      </c>
      <c r="E10" s="220">
        <v>5.6407321095166059E-2</v>
      </c>
      <c r="F10" s="220">
        <v>3.9494664540659877E-2</v>
      </c>
      <c r="N10" s="224"/>
    </row>
    <row r="11" spans="1:14">
      <c r="A11" s="219">
        <f>[1]投入係数!A11</f>
        <v>20</v>
      </c>
      <c r="B11" s="6" t="str">
        <f>[1]投入係数!B11</f>
        <v>化学製品</v>
      </c>
      <c r="C11" s="220">
        <v>2.2650912920935105E-2</v>
      </c>
      <c r="D11" s="220">
        <v>8.6400920276082829E-2</v>
      </c>
      <c r="E11" s="220">
        <v>7.003571659733214E-2</v>
      </c>
      <c r="F11" s="220">
        <v>2.0675320243131762E-2</v>
      </c>
      <c r="N11" s="224"/>
    </row>
    <row r="12" spans="1:14">
      <c r="A12" s="219">
        <f>[1]投入係数!A12</f>
        <v>21</v>
      </c>
      <c r="B12" s="6" t="str">
        <f>[1]投入係数!B12</f>
        <v>石油・石炭製品</v>
      </c>
      <c r="C12" s="220">
        <v>4.4438733442556241E-3</v>
      </c>
      <c r="D12" s="220">
        <v>-1.234379517491728E-2</v>
      </c>
      <c r="E12" s="220">
        <v>6.174306916380224E-2</v>
      </c>
      <c r="F12" s="220">
        <v>0.17268061935815476</v>
      </c>
      <c r="N12" s="224"/>
    </row>
    <row r="13" spans="1:14">
      <c r="A13" s="226">
        <f>[1]投入係数!A13</f>
        <v>25</v>
      </c>
      <c r="B13" s="8" t="str">
        <f>[1]投入係数!B13</f>
        <v>窯業・土石製品</v>
      </c>
      <c r="C13" s="222">
        <v>0.18238705101998248</v>
      </c>
      <c r="D13" s="222">
        <v>0.12246047307162822</v>
      </c>
      <c r="E13" s="222">
        <v>0.10778649201118018</v>
      </c>
      <c r="F13" s="222">
        <v>3.6804889241166407E-2</v>
      </c>
      <c r="N13" s="224"/>
    </row>
    <row r="14" spans="1:14">
      <c r="A14" s="219">
        <f>[1]投入係数!A14</f>
        <v>26</v>
      </c>
      <c r="B14" s="6" t="str">
        <f>[1]投入係数!B14</f>
        <v>鉄鋼</v>
      </c>
      <c r="C14" s="220">
        <v>1.6710808292324679E-2</v>
      </c>
      <c r="D14" s="220">
        <v>8.0729117440527826E-2</v>
      </c>
      <c r="E14" s="220">
        <v>8.1823381689591607E-2</v>
      </c>
      <c r="F14" s="220">
        <v>1.1270291670779784E-2</v>
      </c>
      <c r="N14" s="224"/>
    </row>
    <row r="15" spans="1:14">
      <c r="A15" s="219">
        <f>[1]投入係数!A15</f>
        <v>27</v>
      </c>
      <c r="B15" s="6" t="str">
        <f>[1]投入係数!B15</f>
        <v>非鉄金属</v>
      </c>
      <c r="C15" s="220">
        <v>2.1455901131506395E-2</v>
      </c>
      <c r="D15" s="220">
        <v>0.14022788870291128</v>
      </c>
      <c r="E15" s="220">
        <v>2.2366335408656596E-2</v>
      </c>
      <c r="F15" s="220">
        <v>1.0054462645348499E-2</v>
      </c>
      <c r="N15" s="224"/>
    </row>
    <row r="16" spans="1:14">
      <c r="A16" s="219">
        <f>[1]投入係数!A16</f>
        <v>28</v>
      </c>
      <c r="B16" s="6" t="str">
        <f>[1]投入係数!B16</f>
        <v>金属製品</v>
      </c>
      <c r="C16" s="220">
        <v>0.36944165830825809</v>
      </c>
      <c r="D16" s="220">
        <v>-6.814382541564086E-2</v>
      </c>
      <c r="E16" s="220">
        <v>6.6776085833257351E-2</v>
      </c>
      <c r="F16" s="220">
        <v>3.3767970578401869E-2</v>
      </c>
      <c r="N16" s="224"/>
    </row>
    <row r="17" spans="1:14">
      <c r="A17" s="219">
        <f>[1]投入係数!A17</f>
        <v>29</v>
      </c>
      <c r="B17" s="6" t="str">
        <f>[1]投入係数!B17</f>
        <v>一般機械</v>
      </c>
      <c r="C17" s="220">
        <v>0.10874641379948601</v>
      </c>
      <c r="D17" s="220">
        <v>0.16081840121307905</v>
      </c>
      <c r="E17" s="220">
        <v>7.4735350860332173E-2</v>
      </c>
      <c r="F17" s="220">
        <v>1.5419772334109304E-2</v>
      </c>
      <c r="N17" s="224"/>
    </row>
    <row r="18" spans="1:14">
      <c r="A18" s="219">
        <f>[1]投入係数!A18</f>
        <v>32</v>
      </c>
      <c r="B18" s="6" t="str">
        <f>[1]投入係数!B18</f>
        <v>電子部品</v>
      </c>
      <c r="C18" s="220">
        <v>0.21120032042529174</v>
      </c>
      <c r="D18" s="220">
        <v>-8.6868024832960106E-2</v>
      </c>
      <c r="E18" s="220">
        <v>0.17469004314817849</v>
      </c>
      <c r="F18" s="220">
        <v>1.7048081999745116E-2</v>
      </c>
      <c r="N18" s="224"/>
    </row>
    <row r="19" spans="1:14">
      <c r="A19" s="225">
        <f>[1]投入係数!A19</f>
        <v>33</v>
      </c>
      <c r="B19" s="7" t="str">
        <f>[1]投入係数!B19</f>
        <v>電気機械</v>
      </c>
      <c r="C19" s="221">
        <v>0.21854805444795819</v>
      </c>
      <c r="D19" s="221">
        <v>3.7329850130620103E-2</v>
      </c>
      <c r="E19" s="221">
        <v>8.4009349649388151E-2</v>
      </c>
      <c r="F19" s="221">
        <v>8.4101012878683712E-3</v>
      </c>
      <c r="N19" s="224"/>
    </row>
    <row r="20" spans="1:14">
      <c r="A20" s="219">
        <f>[1]投入係数!A20</f>
        <v>34</v>
      </c>
      <c r="B20" s="6" t="str">
        <f>[1]投入係数!B20</f>
        <v>情報･通信機器</v>
      </c>
      <c r="C20" s="220">
        <v>0.19839871722851549</v>
      </c>
      <c r="D20" s="220">
        <v>-4.9925553440630911E-2</v>
      </c>
      <c r="E20" s="220">
        <v>0.16442054397800962</v>
      </c>
      <c r="F20" s="220">
        <v>7.030154947014775E-3</v>
      </c>
      <c r="N20" s="224"/>
    </row>
    <row r="21" spans="1:14">
      <c r="A21" s="219">
        <f>[1]投入係数!A21</f>
        <v>35</v>
      </c>
      <c r="B21" s="6" t="str">
        <f>[1]投入係数!B21</f>
        <v>輸送機械</v>
      </c>
      <c r="C21" s="220">
        <v>0.10353730957913762</v>
      </c>
      <c r="D21" s="220">
        <v>1.5747557774886629E-2</v>
      </c>
      <c r="E21" s="220">
        <v>5.3439420032638206E-2</v>
      </c>
      <c r="F21" s="220">
        <v>-2.965514302402242E-3</v>
      </c>
      <c r="N21" s="224"/>
    </row>
    <row r="22" spans="1:14">
      <c r="A22" s="219">
        <f>[1]投入係数!A22</f>
        <v>39</v>
      </c>
      <c r="B22" s="6" t="str">
        <f>[1]投入係数!B22</f>
        <v>その他の製造工業製品</v>
      </c>
      <c r="C22" s="220">
        <v>0.23101170948151067</v>
      </c>
      <c r="D22" s="220">
        <v>1.8767720548555373E-2</v>
      </c>
      <c r="E22" s="220">
        <v>7.7041021731495685E-2</v>
      </c>
      <c r="F22" s="220">
        <v>3.6070685180267771E-2</v>
      </c>
      <c r="N22" s="224"/>
    </row>
    <row r="23" spans="1:14">
      <c r="A23" s="226">
        <f>[1]投入係数!A23</f>
        <v>41</v>
      </c>
      <c r="B23" s="8" t="str">
        <f>[1]投入係数!B23</f>
        <v>建設</v>
      </c>
      <c r="C23" s="222">
        <v>0.34892016330461123</v>
      </c>
      <c r="D23" s="222">
        <v>1.9432045019109046E-2</v>
      </c>
      <c r="E23" s="222">
        <v>3.2343942783200089E-2</v>
      </c>
      <c r="F23" s="222">
        <v>3.702239921356993E-2</v>
      </c>
      <c r="N23" s="224"/>
    </row>
    <row r="24" spans="1:14">
      <c r="A24" s="219">
        <f>[1]投入係数!A24</f>
        <v>46</v>
      </c>
      <c r="B24" s="6" t="str">
        <f>[1]投入係数!B24</f>
        <v>電力・ガス・熱供給</v>
      </c>
      <c r="C24" s="220">
        <v>7.5222213356738205E-2</v>
      </c>
      <c r="D24" s="220">
        <v>-0.13666001755365834</v>
      </c>
      <c r="E24" s="220">
        <v>0.18803159658501556</v>
      </c>
      <c r="F24" s="220">
        <v>3.8573366312933857E-2</v>
      </c>
      <c r="N24" s="224"/>
    </row>
    <row r="25" spans="1:14">
      <c r="A25" s="219">
        <f>[1]投入係数!A25</f>
        <v>47</v>
      </c>
      <c r="B25" s="6" t="str">
        <f>[1]投入係数!B25</f>
        <v>水道</v>
      </c>
      <c r="C25" s="220">
        <v>0.12788181319791095</v>
      </c>
      <c r="D25" s="220">
        <v>0.13232535995614161</v>
      </c>
      <c r="E25" s="220">
        <v>0.24615517788614133</v>
      </c>
      <c r="F25" s="220">
        <v>3.990535822488963E-2</v>
      </c>
      <c r="N25" s="224"/>
    </row>
    <row r="26" spans="1:14">
      <c r="A26" s="219">
        <f>[1]投入係数!A26</f>
        <v>48</v>
      </c>
      <c r="B26" s="6" t="str">
        <f>[1]投入係数!B26</f>
        <v>廃棄物処理</v>
      </c>
      <c r="C26" s="220">
        <v>0.21349414380039153</v>
      </c>
      <c r="D26" s="220">
        <v>0.33096652178240815</v>
      </c>
      <c r="E26" s="220">
        <v>0.10184478582567437</v>
      </c>
      <c r="F26" s="220">
        <v>6.7420949600185812E-2</v>
      </c>
      <c r="N26" s="224"/>
    </row>
    <row r="27" spans="1:14">
      <c r="A27" s="219">
        <f>[1]投入係数!A27</f>
        <v>51</v>
      </c>
      <c r="B27" s="6" t="str">
        <f>[1]投入係数!B27</f>
        <v>商業</v>
      </c>
      <c r="C27" s="220">
        <v>0.4291901406010713</v>
      </c>
      <c r="D27" s="220">
        <v>0.11514874332162235</v>
      </c>
      <c r="E27" s="220">
        <v>7.1208309946018608E-2</v>
      </c>
      <c r="F27" s="220">
        <v>3.6189704037863195E-2</v>
      </c>
      <c r="N27" s="224"/>
    </row>
    <row r="28" spans="1:14">
      <c r="A28" s="219">
        <f>[1]投入係数!A28</f>
        <v>53</v>
      </c>
      <c r="B28" s="6" t="str">
        <f>[1]投入係数!B28</f>
        <v>金融・保険</v>
      </c>
      <c r="C28" s="220">
        <v>0.32251323018842487</v>
      </c>
      <c r="D28" s="220">
        <v>0.20874083276752908</v>
      </c>
      <c r="E28" s="220">
        <v>0.10796989439926036</v>
      </c>
      <c r="F28" s="220">
        <v>1.6343315564672629E-2</v>
      </c>
      <c r="N28" s="224"/>
    </row>
    <row r="29" spans="1:14">
      <c r="A29" s="225">
        <f>[1]投入係数!A29</f>
        <v>55</v>
      </c>
      <c r="B29" s="7" t="str">
        <f>[1]投入係数!B29</f>
        <v>不動産</v>
      </c>
      <c r="C29" s="221">
        <v>3.8044214359885024E-2</v>
      </c>
      <c r="D29" s="221">
        <v>0.44338407758474274</v>
      </c>
      <c r="E29" s="221">
        <v>0.2721077174116347</v>
      </c>
      <c r="F29" s="221">
        <v>5.3140647069825839E-2</v>
      </c>
      <c r="N29" s="224"/>
    </row>
    <row r="30" spans="1:14">
      <c r="A30" s="219">
        <f>[1]投入係数!A30</f>
        <v>57</v>
      </c>
      <c r="B30" s="6" t="str">
        <f>[1]投入係数!B30</f>
        <v>運輸・郵便</v>
      </c>
      <c r="C30" s="220">
        <v>0.2297271887441853</v>
      </c>
      <c r="D30" s="220">
        <v>6.2422845183495612E-2</v>
      </c>
      <c r="E30" s="220">
        <v>9.1923576876854776E-2</v>
      </c>
      <c r="F30" s="220">
        <v>4.5101333398736093E-2</v>
      </c>
      <c r="N30" s="224"/>
    </row>
    <row r="31" spans="1:14">
      <c r="A31" s="219">
        <f>[1]投入係数!A31</f>
        <v>59</v>
      </c>
      <c r="B31" s="6" t="str">
        <f>[1]投入係数!B31</f>
        <v>情報通信</v>
      </c>
      <c r="C31" s="220">
        <v>0.16321844060746549</v>
      </c>
      <c r="D31" s="220">
        <v>0.20759981802032107</v>
      </c>
      <c r="E31" s="220">
        <v>0.11085595441842327</v>
      </c>
      <c r="F31" s="220">
        <v>1.820663359258216E-2</v>
      </c>
      <c r="N31" s="224"/>
    </row>
    <row r="32" spans="1:14">
      <c r="A32" s="219">
        <f>[1]投入係数!A32</f>
        <v>61</v>
      </c>
      <c r="B32" s="6" t="str">
        <f>[1]投入係数!B32</f>
        <v>公務</v>
      </c>
      <c r="C32" s="220">
        <v>0.36779293281102149</v>
      </c>
      <c r="D32" s="220">
        <v>0</v>
      </c>
      <c r="E32" s="220">
        <v>0.30460118793489577</v>
      </c>
      <c r="F32" s="220">
        <v>2.8587336184576818E-3</v>
      </c>
      <c r="N32" s="224"/>
    </row>
    <row r="33" spans="1:14">
      <c r="A33" s="226">
        <f>[1]投入係数!A33</f>
        <v>63</v>
      </c>
      <c r="B33" s="8" t="str">
        <f>[1]投入係数!B33</f>
        <v>教育・研究</v>
      </c>
      <c r="C33" s="222">
        <v>0.63386703250663357</v>
      </c>
      <c r="D33" s="222">
        <v>2.5219955803465074E-3</v>
      </c>
      <c r="E33" s="222">
        <v>0.13496373091046504</v>
      </c>
      <c r="F33" s="222">
        <v>1.2445678515390746E-2</v>
      </c>
      <c r="N33" s="224"/>
    </row>
    <row r="34" spans="1:14">
      <c r="A34" s="225">
        <f>[1]投入係数!A34</f>
        <v>64</v>
      </c>
      <c r="B34" s="7" t="str">
        <f>[1]投入係数!B34</f>
        <v>医療・福祉</v>
      </c>
      <c r="C34" s="221">
        <v>0.48767549295774648</v>
      </c>
      <c r="D34" s="221">
        <v>1.7834366197183097E-2</v>
      </c>
      <c r="E34" s="221">
        <v>7.5760375586854459E-2</v>
      </c>
      <c r="F34" s="221">
        <v>1.5262347417840376E-2</v>
      </c>
      <c r="N34" s="224"/>
    </row>
    <row r="35" spans="1:14">
      <c r="A35" s="219">
        <f>[1]投入係数!A35</f>
        <v>65</v>
      </c>
      <c r="B35" s="6" t="str">
        <f>[1]投入係数!B35</f>
        <v>その他の非営利団体サービス</v>
      </c>
      <c r="C35" s="220">
        <v>0.32164561157968397</v>
      </c>
      <c r="D35" s="220">
        <v>3.4547530477698797E-2</v>
      </c>
      <c r="E35" s="220">
        <v>0.12979264115502193</v>
      </c>
      <c r="F35" s="220">
        <v>5.2060697580199627E-2</v>
      </c>
      <c r="N35" s="224"/>
    </row>
    <row r="36" spans="1:14">
      <c r="A36" s="219">
        <f>[1]投入係数!A36</f>
        <v>66</v>
      </c>
      <c r="B36" s="6" t="str">
        <f>[1]投入係数!B36</f>
        <v>対事業所サービス</v>
      </c>
      <c r="C36" s="220">
        <v>0.47467765680358498</v>
      </c>
      <c r="D36" s="220">
        <v>-1.7832009447850777E-2</v>
      </c>
      <c r="E36" s="220">
        <v>0.12131347774739941</v>
      </c>
      <c r="F36" s="220">
        <v>3.6525488165919794E-2</v>
      </c>
      <c r="N36" s="224"/>
    </row>
    <row r="37" spans="1:14">
      <c r="A37" s="219">
        <f>[1]投入係数!A37</f>
        <v>67</v>
      </c>
      <c r="B37" s="6" t="str">
        <f>[1]投入係数!B37</f>
        <v>対個人サービス</v>
      </c>
      <c r="C37" s="220">
        <v>0.14081523912982513</v>
      </c>
      <c r="D37" s="220">
        <v>0.30029268551878252</v>
      </c>
      <c r="E37" s="220">
        <v>0.1182638420472341</v>
      </c>
      <c r="F37" s="220">
        <v>3.0697294098025296E-2</v>
      </c>
      <c r="N37" s="224"/>
    </row>
    <row r="38" spans="1:14">
      <c r="A38" s="226">
        <f>[1]投入係数!A38</f>
        <v>68</v>
      </c>
      <c r="B38" s="8" t="str">
        <f>[1]投入係数!B38</f>
        <v>事務用品</v>
      </c>
      <c r="C38" s="222">
        <v>0</v>
      </c>
      <c r="D38" s="222">
        <v>0</v>
      </c>
      <c r="E38" s="222">
        <v>0</v>
      </c>
      <c r="F38" s="222">
        <v>0</v>
      </c>
      <c r="N38" s="224"/>
    </row>
    <row r="39" spans="1:14">
      <c r="A39" s="227">
        <f>[1]投入係数!A39</f>
        <v>69</v>
      </c>
      <c r="B39" s="9" t="str">
        <f>[1]投入係数!B39</f>
        <v>分類不明</v>
      </c>
      <c r="C39" s="228">
        <v>3.5711586425818155E-2</v>
      </c>
      <c r="D39" s="223">
        <v>0.27938175496939005</v>
      </c>
      <c r="E39" s="223">
        <v>5.4908926007104529E-2</v>
      </c>
      <c r="F39" s="223">
        <v>9.2585594437306334E-3</v>
      </c>
      <c r="N39" s="224"/>
    </row>
    <row r="41" spans="1:14">
      <c r="A41" t="s">
        <v>154</v>
      </c>
    </row>
  </sheetData>
  <sheetProtection sheet="1" objects="1" scenarios="1"/>
  <phoneticPr fontId="32"/>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M48"/>
  <sheetViews>
    <sheetView zoomScaleNormal="100" workbookViewId="0">
      <pane xSplit="2" ySplit="3" topLeftCell="N11" activePane="bottomRight" state="frozen"/>
      <selection activeCell="S46" sqref="S46"/>
      <selection pane="topRight" activeCell="S46" sqref="S46"/>
      <selection pane="bottomLeft" activeCell="S46" sqref="S46"/>
      <selection pane="bottomRight" activeCell="C41" sqref="C41"/>
    </sheetView>
  </sheetViews>
  <sheetFormatPr defaultColWidth="10.33203125" defaultRowHeight="11.25"/>
  <cols>
    <col min="1" max="1" width="4.6640625" style="16" bestFit="1" customWidth="1"/>
    <col min="2" max="2" width="31.6640625" style="16" bestFit="1" customWidth="1"/>
    <col min="3" max="39" width="10.33203125" style="16" customWidth="1"/>
    <col min="40" max="256" width="10.33203125" style="16"/>
    <col min="257" max="257" width="4.6640625" style="16" bestFit="1" customWidth="1"/>
    <col min="258" max="258" width="31.6640625" style="16" bestFit="1" customWidth="1"/>
    <col min="259" max="295" width="10.33203125" style="16" customWidth="1"/>
    <col min="296" max="512" width="10.33203125" style="16"/>
    <col min="513" max="513" width="4.6640625" style="16" bestFit="1" customWidth="1"/>
    <col min="514" max="514" width="31.6640625" style="16" bestFit="1" customWidth="1"/>
    <col min="515" max="551" width="10.33203125" style="16" customWidth="1"/>
    <col min="552" max="768" width="10.33203125" style="16"/>
    <col min="769" max="769" width="4.6640625" style="16" bestFit="1" customWidth="1"/>
    <col min="770" max="770" width="31.6640625" style="16" bestFit="1" customWidth="1"/>
    <col min="771" max="807" width="10.33203125" style="16" customWidth="1"/>
    <col min="808" max="1024" width="10.33203125" style="16"/>
    <col min="1025" max="1025" width="4.6640625" style="16" bestFit="1" customWidth="1"/>
    <col min="1026" max="1026" width="31.6640625" style="16" bestFit="1" customWidth="1"/>
    <col min="1027" max="1063" width="10.33203125" style="16" customWidth="1"/>
    <col min="1064" max="1280" width="10.33203125" style="16"/>
    <col min="1281" max="1281" width="4.6640625" style="16" bestFit="1" customWidth="1"/>
    <col min="1282" max="1282" width="31.6640625" style="16" bestFit="1" customWidth="1"/>
    <col min="1283" max="1319" width="10.33203125" style="16" customWidth="1"/>
    <col min="1320" max="1536" width="10.33203125" style="16"/>
    <col min="1537" max="1537" width="4.6640625" style="16" bestFit="1" customWidth="1"/>
    <col min="1538" max="1538" width="31.6640625" style="16" bestFit="1" customWidth="1"/>
    <col min="1539" max="1575" width="10.33203125" style="16" customWidth="1"/>
    <col min="1576" max="1792" width="10.33203125" style="16"/>
    <col min="1793" max="1793" width="4.6640625" style="16" bestFit="1" customWidth="1"/>
    <col min="1794" max="1794" width="31.6640625" style="16" bestFit="1" customWidth="1"/>
    <col min="1795" max="1831" width="10.33203125" style="16" customWidth="1"/>
    <col min="1832" max="2048" width="10.33203125" style="16"/>
    <col min="2049" max="2049" width="4.6640625" style="16" bestFit="1" customWidth="1"/>
    <col min="2050" max="2050" width="31.6640625" style="16" bestFit="1" customWidth="1"/>
    <col min="2051" max="2087" width="10.33203125" style="16" customWidth="1"/>
    <col min="2088" max="2304" width="10.33203125" style="16"/>
    <col min="2305" max="2305" width="4.6640625" style="16" bestFit="1" customWidth="1"/>
    <col min="2306" max="2306" width="31.6640625" style="16" bestFit="1" customWidth="1"/>
    <col min="2307" max="2343" width="10.33203125" style="16" customWidth="1"/>
    <col min="2344" max="2560" width="10.33203125" style="16"/>
    <col min="2561" max="2561" width="4.6640625" style="16" bestFit="1" customWidth="1"/>
    <col min="2562" max="2562" width="31.6640625" style="16" bestFit="1" customWidth="1"/>
    <col min="2563" max="2599" width="10.33203125" style="16" customWidth="1"/>
    <col min="2600" max="2816" width="10.33203125" style="16"/>
    <col min="2817" max="2817" width="4.6640625" style="16" bestFit="1" customWidth="1"/>
    <col min="2818" max="2818" width="31.6640625" style="16" bestFit="1" customWidth="1"/>
    <col min="2819" max="2855" width="10.33203125" style="16" customWidth="1"/>
    <col min="2856" max="3072" width="10.33203125" style="16"/>
    <col min="3073" max="3073" width="4.6640625" style="16" bestFit="1" customWidth="1"/>
    <col min="3074" max="3074" width="31.6640625" style="16" bestFit="1" customWidth="1"/>
    <col min="3075" max="3111" width="10.33203125" style="16" customWidth="1"/>
    <col min="3112" max="3328" width="10.33203125" style="16"/>
    <col min="3329" max="3329" width="4.6640625" style="16" bestFit="1" customWidth="1"/>
    <col min="3330" max="3330" width="31.6640625" style="16" bestFit="1" customWidth="1"/>
    <col min="3331" max="3367" width="10.33203125" style="16" customWidth="1"/>
    <col min="3368" max="3584" width="10.33203125" style="16"/>
    <col min="3585" max="3585" width="4.6640625" style="16" bestFit="1" customWidth="1"/>
    <col min="3586" max="3586" width="31.6640625" style="16" bestFit="1" customWidth="1"/>
    <col min="3587" max="3623" width="10.33203125" style="16" customWidth="1"/>
    <col min="3624" max="3840" width="10.33203125" style="16"/>
    <col min="3841" max="3841" width="4.6640625" style="16" bestFit="1" customWidth="1"/>
    <col min="3842" max="3842" width="31.6640625" style="16" bestFit="1" customWidth="1"/>
    <col min="3843" max="3879" width="10.33203125" style="16" customWidth="1"/>
    <col min="3880" max="4096" width="10.33203125" style="16"/>
    <col min="4097" max="4097" width="4.6640625" style="16" bestFit="1" customWidth="1"/>
    <col min="4098" max="4098" width="31.6640625" style="16" bestFit="1" customWidth="1"/>
    <col min="4099" max="4135" width="10.33203125" style="16" customWidth="1"/>
    <col min="4136" max="4352" width="10.33203125" style="16"/>
    <col min="4353" max="4353" width="4.6640625" style="16" bestFit="1" customWidth="1"/>
    <col min="4354" max="4354" width="31.6640625" style="16" bestFit="1" customWidth="1"/>
    <col min="4355" max="4391" width="10.33203125" style="16" customWidth="1"/>
    <col min="4392" max="4608" width="10.33203125" style="16"/>
    <col min="4609" max="4609" width="4.6640625" style="16" bestFit="1" customWidth="1"/>
    <col min="4610" max="4610" width="31.6640625" style="16" bestFit="1" customWidth="1"/>
    <col min="4611" max="4647" width="10.33203125" style="16" customWidth="1"/>
    <col min="4648" max="4864" width="10.33203125" style="16"/>
    <col min="4865" max="4865" width="4.6640625" style="16" bestFit="1" customWidth="1"/>
    <col min="4866" max="4866" width="31.6640625" style="16" bestFit="1" customWidth="1"/>
    <col min="4867" max="4903" width="10.33203125" style="16" customWidth="1"/>
    <col min="4904" max="5120" width="10.33203125" style="16"/>
    <col min="5121" max="5121" width="4.6640625" style="16" bestFit="1" customWidth="1"/>
    <col min="5122" max="5122" width="31.6640625" style="16" bestFit="1" customWidth="1"/>
    <col min="5123" max="5159" width="10.33203125" style="16" customWidth="1"/>
    <col min="5160" max="5376" width="10.33203125" style="16"/>
    <col min="5377" max="5377" width="4.6640625" style="16" bestFit="1" customWidth="1"/>
    <col min="5378" max="5378" width="31.6640625" style="16" bestFit="1" customWidth="1"/>
    <col min="5379" max="5415" width="10.33203125" style="16" customWidth="1"/>
    <col min="5416" max="5632" width="10.33203125" style="16"/>
    <col min="5633" max="5633" width="4.6640625" style="16" bestFit="1" customWidth="1"/>
    <col min="5634" max="5634" width="31.6640625" style="16" bestFit="1" customWidth="1"/>
    <col min="5635" max="5671" width="10.33203125" style="16" customWidth="1"/>
    <col min="5672" max="5888" width="10.33203125" style="16"/>
    <col min="5889" max="5889" width="4.6640625" style="16" bestFit="1" customWidth="1"/>
    <col min="5890" max="5890" width="31.6640625" style="16" bestFit="1" customWidth="1"/>
    <col min="5891" max="5927" width="10.33203125" style="16" customWidth="1"/>
    <col min="5928" max="6144" width="10.33203125" style="16"/>
    <col min="6145" max="6145" width="4.6640625" style="16" bestFit="1" customWidth="1"/>
    <col min="6146" max="6146" width="31.6640625" style="16" bestFit="1" customWidth="1"/>
    <col min="6147" max="6183" width="10.33203125" style="16" customWidth="1"/>
    <col min="6184" max="6400" width="10.33203125" style="16"/>
    <col min="6401" max="6401" width="4.6640625" style="16" bestFit="1" customWidth="1"/>
    <col min="6402" max="6402" width="31.6640625" style="16" bestFit="1" customWidth="1"/>
    <col min="6403" max="6439" width="10.33203125" style="16" customWidth="1"/>
    <col min="6440" max="6656" width="10.33203125" style="16"/>
    <col min="6657" max="6657" width="4.6640625" style="16" bestFit="1" customWidth="1"/>
    <col min="6658" max="6658" width="31.6640625" style="16" bestFit="1" customWidth="1"/>
    <col min="6659" max="6695" width="10.33203125" style="16" customWidth="1"/>
    <col min="6696" max="6912" width="10.33203125" style="16"/>
    <col min="6913" max="6913" width="4.6640625" style="16" bestFit="1" customWidth="1"/>
    <col min="6914" max="6914" width="31.6640625" style="16" bestFit="1" customWidth="1"/>
    <col min="6915" max="6951" width="10.33203125" style="16" customWidth="1"/>
    <col min="6952" max="7168" width="10.33203125" style="16"/>
    <col min="7169" max="7169" width="4.6640625" style="16" bestFit="1" customWidth="1"/>
    <col min="7170" max="7170" width="31.6640625" style="16" bestFit="1" customWidth="1"/>
    <col min="7171" max="7207" width="10.33203125" style="16" customWidth="1"/>
    <col min="7208" max="7424" width="10.33203125" style="16"/>
    <col min="7425" max="7425" width="4.6640625" style="16" bestFit="1" customWidth="1"/>
    <col min="7426" max="7426" width="31.6640625" style="16" bestFit="1" customWidth="1"/>
    <col min="7427" max="7463" width="10.33203125" style="16" customWidth="1"/>
    <col min="7464" max="7680" width="10.33203125" style="16"/>
    <col min="7681" max="7681" width="4.6640625" style="16" bestFit="1" customWidth="1"/>
    <col min="7682" max="7682" width="31.6640625" style="16" bestFit="1" customWidth="1"/>
    <col min="7683" max="7719" width="10.33203125" style="16" customWidth="1"/>
    <col min="7720" max="7936" width="10.33203125" style="16"/>
    <col min="7937" max="7937" width="4.6640625" style="16" bestFit="1" customWidth="1"/>
    <col min="7938" max="7938" width="31.6640625" style="16" bestFit="1" customWidth="1"/>
    <col min="7939" max="7975" width="10.33203125" style="16" customWidth="1"/>
    <col min="7976" max="8192" width="10.33203125" style="16"/>
    <col min="8193" max="8193" width="4.6640625" style="16" bestFit="1" customWidth="1"/>
    <col min="8194" max="8194" width="31.6640625" style="16" bestFit="1" customWidth="1"/>
    <col min="8195" max="8231" width="10.33203125" style="16" customWidth="1"/>
    <col min="8232" max="8448" width="10.33203125" style="16"/>
    <col min="8449" max="8449" width="4.6640625" style="16" bestFit="1" customWidth="1"/>
    <col min="8450" max="8450" width="31.6640625" style="16" bestFit="1" customWidth="1"/>
    <col min="8451" max="8487" width="10.33203125" style="16" customWidth="1"/>
    <col min="8488" max="8704" width="10.33203125" style="16"/>
    <col min="8705" max="8705" width="4.6640625" style="16" bestFit="1" customWidth="1"/>
    <col min="8706" max="8706" width="31.6640625" style="16" bestFit="1" customWidth="1"/>
    <col min="8707" max="8743" width="10.33203125" style="16" customWidth="1"/>
    <col min="8744" max="8960" width="10.33203125" style="16"/>
    <col min="8961" max="8961" width="4.6640625" style="16" bestFit="1" customWidth="1"/>
    <col min="8962" max="8962" width="31.6640625" style="16" bestFit="1" customWidth="1"/>
    <col min="8963" max="8999" width="10.33203125" style="16" customWidth="1"/>
    <col min="9000" max="9216" width="10.33203125" style="16"/>
    <col min="9217" max="9217" width="4.6640625" style="16" bestFit="1" customWidth="1"/>
    <col min="9218" max="9218" width="31.6640625" style="16" bestFit="1" customWidth="1"/>
    <col min="9219" max="9255" width="10.33203125" style="16" customWidth="1"/>
    <col min="9256" max="9472" width="10.33203125" style="16"/>
    <col min="9473" max="9473" width="4.6640625" style="16" bestFit="1" customWidth="1"/>
    <col min="9474" max="9474" width="31.6640625" style="16" bestFit="1" customWidth="1"/>
    <col min="9475" max="9511" width="10.33203125" style="16" customWidth="1"/>
    <col min="9512" max="9728" width="10.33203125" style="16"/>
    <col min="9729" max="9729" width="4.6640625" style="16" bestFit="1" customWidth="1"/>
    <col min="9730" max="9730" width="31.6640625" style="16" bestFit="1" customWidth="1"/>
    <col min="9731" max="9767" width="10.33203125" style="16" customWidth="1"/>
    <col min="9768" max="9984" width="10.33203125" style="16"/>
    <col min="9985" max="9985" width="4.6640625" style="16" bestFit="1" customWidth="1"/>
    <col min="9986" max="9986" width="31.6640625" style="16" bestFit="1" customWidth="1"/>
    <col min="9987" max="10023" width="10.33203125" style="16" customWidth="1"/>
    <col min="10024" max="10240" width="10.33203125" style="16"/>
    <col min="10241" max="10241" width="4.6640625" style="16" bestFit="1" customWidth="1"/>
    <col min="10242" max="10242" width="31.6640625" style="16" bestFit="1" customWidth="1"/>
    <col min="10243" max="10279" width="10.33203125" style="16" customWidth="1"/>
    <col min="10280" max="10496" width="10.33203125" style="16"/>
    <col min="10497" max="10497" width="4.6640625" style="16" bestFit="1" customWidth="1"/>
    <col min="10498" max="10498" width="31.6640625" style="16" bestFit="1" customWidth="1"/>
    <col min="10499" max="10535" width="10.33203125" style="16" customWidth="1"/>
    <col min="10536" max="10752" width="10.33203125" style="16"/>
    <col min="10753" max="10753" width="4.6640625" style="16" bestFit="1" customWidth="1"/>
    <col min="10754" max="10754" width="31.6640625" style="16" bestFit="1" customWidth="1"/>
    <col min="10755" max="10791" width="10.33203125" style="16" customWidth="1"/>
    <col min="10792" max="11008" width="10.33203125" style="16"/>
    <col min="11009" max="11009" width="4.6640625" style="16" bestFit="1" customWidth="1"/>
    <col min="11010" max="11010" width="31.6640625" style="16" bestFit="1" customWidth="1"/>
    <col min="11011" max="11047" width="10.33203125" style="16" customWidth="1"/>
    <col min="11048" max="11264" width="10.33203125" style="16"/>
    <col min="11265" max="11265" width="4.6640625" style="16" bestFit="1" customWidth="1"/>
    <col min="11266" max="11266" width="31.6640625" style="16" bestFit="1" customWidth="1"/>
    <col min="11267" max="11303" width="10.33203125" style="16" customWidth="1"/>
    <col min="11304" max="11520" width="10.33203125" style="16"/>
    <col min="11521" max="11521" width="4.6640625" style="16" bestFit="1" customWidth="1"/>
    <col min="11522" max="11522" width="31.6640625" style="16" bestFit="1" customWidth="1"/>
    <col min="11523" max="11559" width="10.33203125" style="16" customWidth="1"/>
    <col min="11560" max="11776" width="10.33203125" style="16"/>
    <col min="11777" max="11777" width="4.6640625" style="16" bestFit="1" customWidth="1"/>
    <col min="11778" max="11778" width="31.6640625" style="16" bestFit="1" customWidth="1"/>
    <col min="11779" max="11815" width="10.33203125" style="16" customWidth="1"/>
    <col min="11816" max="12032" width="10.33203125" style="16"/>
    <col min="12033" max="12033" width="4.6640625" style="16" bestFit="1" customWidth="1"/>
    <col min="12034" max="12034" width="31.6640625" style="16" bestFit="1" customWidth="1"/>
    <col min="12035" max="12071" width="10.33203125" style="16" customWidth="1"/>
    <col min="12072" max="12288" width="10.33203125" style="16"/>
    <col min="12289" max="12289" width="4.6640625" style="16" bestFit="1" customWidth="1"/>
    <col min="12290" max="12290" width="31.6640625" style="16" bestFit="1" customWidth="1"/>
    <col min="12291" max="12327" width="10.33203125" style="16" customWidth="1"/>
    <col min="12328" max="12544" width="10.33203125" style="16"/>
    <col min="12545" max="12545" width="4.6640625" style="16" bestFit="1" customWidth="1"/>
    <col min="12546" max="12546" width="31.6640625" style="16" bestFit="1" customWidth="1"/>
    <col min="12547" max="12583" width="10.33203125" style="16" customWidth="1"/>
    <col min="12584" max="12800" width="10.33203125" style="16"/>
    <col min="12801" max="12801" width="4.6640625" style="16" bestFit="1" customWidth="1"/>
    <col min="12802" max="12802" width="31.6640625" style="16" bestFit="1" customWidth="1"/>
    <col min="12803" max="12839" width="10.33203125" style="16" customWidth="1"/>
    <col min="12840" max="13056" width="10.33203125" style="16"/>
    <col min="13057" max="13057" width="4.6640625" style="16" bestFit="1" customWidth="1"/>
    <col min="13058" max="13058" width="31.6640625" style="16" bestFit="1" customWidth="1"/>
    <col min="13059" max="13095" width="10.33203125" style="16" customWidth="1"/>
    <col min="13096" max="13312" width="10.33203125" style="16"/>
    <col min="13313" max="13313" width="4.6640625" style="16" bestFit="1" customWidth="1"/>
    <col min="13314" max="13314" width="31.6640625" style="16" bestFit="1" customWidth="1"/>
    <col min="13315" max="13351" width="10.33203125" style="16" customWidth="1"/>
    <col min="13352" max="13568" width="10.33203125" style="16"/>
    <col min="13569" max="13569" width="4.6640625" style="16" bestFit="1" customWidth="1"/>
    <col min="13570" max="13570" width="31.6640625" style="16" bestFit="1" customWidth="1"/>
    <col min="13571" max="13607" width="10.33203125" style="16" customWidth="1"/>
    <col min="13608" max="13824" width="10.33203125" style="16"/>
    <col min="13825" max="13825" width="4.6640625" style="16" bestFit="1" customWidth="1"/>
    <col min="13826" max="13826" width="31.6640625" style="16" bestFit="1" customWidth="1"/>
    <col min="13827" max="13863" width="10.33203125" style="16" customWidth="1"/>
    <col min="13864" max="14080" width="10.33203125" style="16"/>
    <col min="14081" max="14081" width="4.6640625" style="16" bestFit="1" customWidth="1"/>
    <col min="14082" max="14082" width="31.6640625" style="16" bestFit="1" customWidth="1"/>
    <col min="14083" max="14119" width="10.33203125" style="16" customWidth="1"/>
    <col min="14120" max="14336" width="10.33203125" style="16"/>
    <col min="14337" max="14337" width="4.6640625" style="16" bestFit="1" customWidth="1"/>
    <col min="14338" max="14338" width="31.6640625" style="16" bestFit="1" customWidth="1"/>
    <col min="14339" max="14375" width="10.33203125" style="16" customWidth="1"/>
    <col min="14376" max="14592" width="10.33203125" style="16"/>
    <col min="14593" max="14593" width="4.6640625" style="16" bestFit="1" customWidth="1"/>
    <col min="14594" max="14594" width="31.6640625" style="16" bestFit="1" customWidth="1"/>
    <col min="14595" max="14631" width="10.33203125" style="16" customWidth="1"/>
    <col min="14632" max="14848" width="10.33203125" style="16"/>
    <col min="14849" max="14849" width="4.6640625" style="16" bestFit="1" customWidth="1"/>
    <col min="14850" max="14850" width="31.6640625" style="16" bestFit="1" customWidth="1"/>
    <col min="14851" max="14887" width="10.33203125" style="16" customWidth="1"/>
    <col min="14888" max="15104" width="10.33203125" style="16"/>
    <col min="15105" max="15105" width="4.6640625" style="16" bestFit="1" customWidth="1"/>
    <col min="15106" max="15106" width="31.6640625" style="16" bestFit="1" customWidth="1"/>
    <col min="15107" max="15143" width="10.33203125" style="16" customWidth="1"/>
    <col min="15144" max="15360" width="10.33203125" style="16"/>
    <col min="15361" max="15361" width="4.6640625" style="16" bestFit="1" customWidth="1"/>
    <col min="15362" max="15362" width="31.6640625" style="16" bestFit="1" customWidth="1"/>
    <col min="15363" max="15399" width="10.33203125" style="16" customWidth="1"/>
    <col min="15400" max="15616" width="10.33203125" style="16"/>
    <col min="15617" max="15617" width="4.6640625" style="16" bestFit="1" customWidth="1"/>
    <col min="15618" max="15618" width="31.6640625" style="16" bestFit="1" customWidth="1"/>
    <col min="15619" max="15655" width="10.33203125" style="16" customWidth="1"/>
    <col min="15656" max="15872" width="10.33203125" style="16"/>
    <col min="15873" max="15873" width="4.6640625" style="16" bestFit="1" customWidth="1"/>
    <col min="15874" max="15874" width="31.6640625" style="16" bestFit="1" customWidth="1"/>
    <col min="15875" max="15911" width="10.33203125" style="16" customWidth="1"/>
    <col min="15912" max="16128" width="10.33203125" style="16"/>
    <col min="16129" max="16129" width="4.6640625" style="16" bestFit="1" customWidth="1"/>
    <col min="16130" max="16130" width="31.6640625" style="16" bestFit="1" customWidth="1"/>
    <col min="16131" max="16167" width="10.33203125" style="16" customWidth="1"/>
    <col min="16168" max="16384" width="10.33203125" style="16"/>
  </cols>
  <sheetData>
    <row r="1" spans="1:39" ht="21" customHeight="1">
      <c r="A1" s="107" t="s">
        <v>159</v>
      </c>
      <c r="C1" s="16" t="s">
        <v>61</v>
      </c>
    </row>
    <row r="2" spans="1:39">
      <c r="A2" s="17"/>
      <c r="B2" s="18"/>
      <c r="C2" s="229">
        <v>1</v>
      </c>
      <c r="D2" s="230">
        <v>2</v>
      </c>
      <c r="E2" s="230">
        <v>3</v>
      </c>
      <c r="F2" s="230">
        <v>6</v>
      </c>
      <c r="G2" s="230">
        <v>11</v>
      </c>
      <c r="H2" s="230">
        <v>15</v>
      </c>
      <c r="I2" s="230">
        <v>16</v>
      </c>
      <c r="J2" s="230">
        <v>20</v>
      </c>
      <c r="K2" s="230">
        <v>21</v>
      </c>
      <c r="L2" s="230">
        <v>25</v>
      </c>
      <c r="M2" s="230">
        <v>26</v>
      </c>
      <c r="N2" s="230">
        <v>27</v>
      </c>
      <c r="O2" s="230">
        <v>28</v>
      </c>
      <c r="P2" s="230">
        <v>29</v>
      </c>
      <c r="Q2" s="230">
        <v>32</v>
      </c>
      <c r="R2" s="230">
        <v>33</v>
      </c>
      <c r="S2" s="230">
        <v>34</v>
      </c>
      <c r="T2" s="230">
        <v>35</v>
      </c>
      <c r="U2" s="230">
        <v>39</v>
      </c>
      <c r="V2" s="230">
        <v>41</v>
      </c>
      <c r="W2" s="230">
        <v>46</v>
      </c>
      <c r="X2" s="230">
        <v>47</v>
      </c>
      <c r="Y2" s="230">
        <v>48</v>
      </c>
      <c r="Z2" s="230">
        <v>51</v>
      </c>
      <c r="AA2" s="230">
        <v>53</v>
      </c>
      <c r="AB2" s="230">
        <v>55</v>
      </c>
      <c r="AC2" s="230">
        <v>57</v>
      </c>
      <c r="AD2" s="230">
        <v>59</v>
      </c>
      <c r="AE2" s="230">
        <v>61</v>
      </c>
      <c r="AF2" s="230">
        <v>63</v>
      </c>
      <c r="AG2" s="230">
        <v>64</v>
      </c>
      <c r="AH2" s="230">
        <v>65</v>
      </c>
      <c r="AI2" s="230">
        <v>66</v>
      </c>
      <c r="AJ2" s="230">
        <v>67</v>
      </c>
      <c r="AK2" s="230">
        <v>68</v>
      </c>
      <c r="AL2" s="231">
        <v>69</v>
      </c>
      <c r="AM2" s="232">
        <v>70</v>
      </c>
    </row>
    <row r="3" spans="1:39" ht="33.75">
      <c r="A3" s="19"/>
      <c r="B3" s="20"/>
      <c r="C3" s="21" t="s">
        <v>0</v>
      </c>
      <c r="D3" s="22" t="s">
        <v>1</v>
      </c>
      <c r="E3" s="22" t="s">
        <v>2</v>
      </c>
      <c r="F3" s="22" t="s">
        <v>3</v>
      </c>
      <c r="G3" s="22" t="s">
        <v>4</v>
      </c>
      <c r="H3" s="22" t="s">
        <v>5</v>
      </c>
      <c r="I3" s="22" t="s">
        <v>6</v>
      </c>
      <c r="J3" s="22" t="s">
        <v>7</v>
      </c>
      <c r="K3" s="22" t="s">
        <v>68</v>
      </c>
      <c r="L3" s="22" t="s">
        <v>69</v>
      </c>
      <c r="M3" s="22" t="s">
        <v>10</v>
      </c>
      <c r="N3" s="22" t="s">
        <v>11</v>
      </c>
      <c r="O3" s="22" t="s">
        <v>12</v>
      </c>
      <c r="P3" s="22" t="s">
        <v>13</v>
      </c>
      <c r="Q3" s="22" t="s">
        <v>16</v>
      </c>
      <c r="R3" s="22" t="s">
        <v>14</v>
      </c>
      <c r="S3" s="22" t="s">
        <v>70</v>
      </c>
      <c r="T3" s="22" t="s">
        <v>17</v>
      </c>
      <c r="U3" s="22" t="s">
        <v>18</v>
      </c>
      <c r="V3" s="22" t="s">
        <v>19</v>
      </c>
      <c r="W3" s="22" t="s">
        <v>71</v>
      </c>
      <c r="X3" s="22" t="s">
        <v>57</v>
      </c>
      <c r="Y3" s="22" t="s">
        <v>58</v>
      </c>
      <c r="Z3" s="22" t="s">
        <v>21</v>
      </c>
      <c r="AA3" s="22" t="s">
        <v>22</v>
      </c>
      <c r="AB3" s="22" t="s">
        <v>23</v>
      </c>
      <c r="AC3" s="22" t="s">
        <v>67</v>
      </c>
      <c r="AD3" s="22" t="s">
        <v>24</v>
      </c>
      <c r="AE3" s="22" t="s">
        <v>25</v>
      </c>
      <c r="AF3" s="22" t="s">
        <v>26</v>
      </c>
      <c r="AG3" s="22" t="s">
        <v>62</v>
      </c>
      <c r="AH3" s="22" t="s">
        <v>63</v>
      </c>
      <c r="AI3" s="22" t="s">
        <v>72</v>
      </c>
      <c r="AJ3" s="22" t="s">
        <v>73</v>
      </c>
      <c r="AK3" s="22" t="s">
        <v>29</v>
      </c>
      <c r="AL3" s="23" t="s">
        <v>30</v>
      </c>
      <c r="AM3" s="24" t="s">
        <v>74</v>
      </c>
    </row>
    <row r="4" spans="1:39">
      <c r="A4" s="233">
        <v>1</v>
      </c>
      <c r="B4" s="18" t="s">
        <v>0</v>
      </c>
      <c r="C4" s="10">
        <v>0.1391448796862399</v>
      </c>
      <c r="D4" s="25">
        <v>2.9762888984424087E-3</v>
      </c>
      <c r="E4" s="25">
        <v>0</v>
      </c>
      <c r="F4" s="25">
        <v>0</v>
      </c>
      <c r="G4" s="25">
        <v>0.17988832312498462</v>
      </c>
      <c r="H4" s="25">
        <v>1.2934144079150778E-2</v>
      </c>
      <c r="I4" s="25">
        <v>0</v>
      </c>
      <c r="J4" s="25">
        <v>2.2948060888854891E-4</v>
      </c>
      <c r="K4" s="25">
        <v>0</v>
      </c>
      <c r="L4" s="25">
        <v>3.1287806099036338E-5</v>
      </c>
      <c r="M4" s="25">
        <v>0</v>
      </c>
      <c r="N4" s="25">
        <v>2.5678915509364635E-5</v>
      </c>
      <c r="O4" s="25">
        <v>0</v>
      </c>
      <c r="P4" s="25">
        <v>0</v>
      </c>
      <c r="Q4" s="25">
        <v>0</v>
      </c>
      <c r="R4" s="25">
        <v>0</v>
      </c>
      <c r="S4" s="25">
        <v>0</v>
      </c>
      <c r="T4" s="25">
        <v>0</v>
      </c>
      <c r="U4" s="25">
        <v>1.122122953838774E-2</v>
      </c>
      <c r="V4" s="25">
        <v>1.2137504890110441E-3</v>
      </c>
      <c r="W4" s="25">
        <v>0</v>
      </c>
      <c r="X4" s="25">
        <v>0</v>
      </c>
      <c r="Y4" s="25">
        <v>0</v>
      </c>
      <c r="Z4" s="25">
        <v>1.5418303778697102E-4</v>
      </c>
      <c r="AA4" s="25">
        <v>0</v>
      </c>
      <c r="AB4" s="25">
        <v>2.1498764895956726E-6</v>
      </c>
      <c r="AC4" s="25">
        <v>2.0438361987916841E-5</v>
      </c>
      <c r="AD4" s="25">
        <v>0</v>
      </c>
      <c r="AE4" s="25">
        <v>2.9960527005670031E-5</v>
      </c>
      <c r="AF4" s="25">
        <v>7.804220851235121E-4</v>
      </c>
      <c r="AG4" s="25">
        <v>1.7953051643192488E-3</v>
      </c>
      <c r="AH4" s="25">
        <v>1.6573975175868292E-3</v>
      </c>
      <c r="AI4" s="25">
        <v>1.2133370003073787E-5</v>
      </c>
      <c r="AJ4" s="25">
        <v>8.1577048023745453E-3</v>
      </c>
      <c r="AK4" s="25">
        <v>0</v>
      </c>
      <c r="AL4" s="11">
        <v>0</v>
      </c>
      <c r="AM4" s="13">
        <v>7.6834262416337427E-3</v>
      </c>
    </row>
    <row r="5" spans="1:39">
      <c r="A5" s="234">
        <v>2</v>
      </c>
      <c r="B5" s="26" t="s">
        <v>1</v>
      </c>
      <c r="C5" s="12">
        <v>1.3096313043238511E-4</v>
      </c>
      <c r="D5" s="1">
        <v>0.15390720592612189</v>
      </c>
      <c r="E5" s="1">
        <v>2.7433473825972017E-4</v>
      </c>
      <c r="F5" s="1">
        <v>3.924184750618059E-5</v>
      </c>
      <c r="G5" s="1">
        <v>2.2138587558113792E-4</v>
      </c>
      <c r="H5" s="1">
        <v>0</v>
      </c>
      <c r="I5" s="1">
        <v>0.14760756095234201</v>
      </c>
      <c r="J5" s="1">
        <v>1.4710295441573649E-5</v>
      </c>
      <c r="K5" s="1">
        <v>0</v>
      </c>
      <c r="L5" s="1">
        <v>0</v>
      </c>
      <c r="M5" s="1">
        <v>0</v>
      </c>
      <c r="N5" s="1">
        <v>0</v>
      </c>
      <c r="O5" s="1">
        <v>0</v>
      </c>
      <c r="P5" s="1">
        <v>0</v>
      </c>
      <c r="Q5" s="1">
        <v>0</v>
      </c>
      <c r="R5" s="1">
        <v>0</v>
      </c>
      <c r="S5" s="1">
        <v>0</v>
      </c>
      <c r="T5" s="1">
        <v>0</v>
      </c>
      <c r="U5" s="1">
        <v>3.4263296300420581E-5</v>
      </c>
      <c r="V5" s="1">
        <v>3.0092987330852332E-5</v>
      </c>
      <c r="W5" s="1">
        <v>0</v>
      </c>
      <c r="X5" s="1">
        <v>0</v>
      </c>
      <c r="Y5" s="1">
        <v>0</v>
      </c>
      <c r="Z5" s="1">
        <v>0</v>
      </c>
      <c r="AA5" s="1">
        <v>0</v>
      </c>
      <c r="AB5" s="1">
        <v>0</v>
      </c>
      <c r="AC5" s="1">
        <v>0</v>
      </c>
      <c r="AD5" s="1">
        <v>0</v>
      </c>
      <c r="AE5" s="1">
        <v>4.9934211676116719E-6</v>
      </c>
      <c r="AF5" s="1">
        <v>0</v>
      </c>
      <c r="AG5" s="1">
        <v>6.3098591549295779E-5</v>
      </c>
      <c r="AH5" s="1">
        <v>0</v>
      </c>
      <c r="AI5" s="1">
        <v>0</v>
      </c>
      <c r="AJ5" s="1">
        <v>5.9186532038215907E-4</v>
      </c>
      <c r="AK5" s="1">
        <v>0</v>
      </c>
      <c r="AL5" s="2">
        <v>0</v>
      </c>
      <c r="AM5" s="3">
        <v>1.5242278451446038E-3</v>
      </c>
    </row>
    <row r="6" spans="1:39">
      <c r="A6" s="234">
        <v>3</v>
      </c>
      <c r="B6" s="26" t="s">
        <v>2</v>
      </c>
      <c r="C6" s="12">
        <v>0</v>
      </c>
      <c r="D6" s="1">
        <v>0</v>
      </c>
      <c r="E6" s="1">
        <v>5.3769608698905152E-2</v>
      </c>
      <c r="F6" s="1">
        <v>0</v>
      </c>
      <c r="G6" s="1">
        <v>3.956130456019763E-2</v>
      </c>
      <c r="H6" s="1">
        <v>0</v>
      </c>
      <c r="I6" s="1">
        <v>0</v>
      </c>
      <c r="J6" s="1">
        <v>5.8841181766294598E-6</v>
      </c>
      <c r="K6" s="1">
        <v>0</v>
      </c>
      <c r="L6" s="1">
        <v>0</v>
      </c>
      <c r="M6" s="1">
        <v>0</v>
      </c>
      <c r="N6" s="1">
        <v>0</v>
      </c>
      <c r="O6" s="1">
        <v>0</v>
      </c>
      <c r="P6" s="1">
        <v>0</v>
      </c>
      <c r="Q6" s="1">
        <v>0</v>
      </c>
      <c r="R6" s="1">
        <v>0</v>
      </c>
      <c r="S6" s="1">
        <v>0</v>
      </c>
      <c r="T6" s="1">
        <v>0</v>
      </c>
      <c r="U6" s="1">
        <v>7.709241667594631E-5</v>
      </c>
      <c r="V6" s="1">
        <v>0</v>
      </c>
      <c r="W6" s="1">
        <v>0</v>
      </c>
      <c r="X6" s="1">
        <v>0</v>
      </c>
      <c r="Y6" s="1">
        <v>0</v>
      </c>
      <c r="Z6" s="1">
        <v>0</v>
      </c>
      <c r="AA6" s="1">
        <v>0</v>
      </c>
      <c r="AB6" s="1">
        <v>0</v>
      </c>
      <c r="AC6" s="1">
        <v>2.043836198791684E-6</v>
      </c>
      <c r="AD6" s="1">
        <v>0</v>
      </c>
      <c r="AE6" s="1">
        <v>4.9934211676116719E-6</v>
      </c>
      <c r="AF6" s="1">
        <v>0</v>
      </c>
      <c r="AG6" s="1">
        <v>4.6272300469483567E-4</v>
      </c>
      <c r="AH6" s="1">
        <v>0</v>
      </c>
      <c r="AI6" s="1">
        <v>0</v>
      </c>
      <c r="AJ6" s="1">
        <v>2.5740975529837539E-3</v>
      </c>
      <c r="AK6" s="1">
        <v>0</v>
      </c>
      <c r="AL6" s="2">
        <v>0</v>
      </c>
      <c r="AM6" s="3">
        <v>1.4700115553808481E-3</v>
      </c>
    </row>
    <row r="7" spans="1:39">
      <c r="A7" s="234">
        <v>6</v>
      </c>
      <c r="B7" s="26" t="s">
        <v>3</v>
      </c>
      <c r="C7" s="12">
        <v>0</v>
      </c>
      <c r="D7" s="1">
        <v>1.653493832468005E-4</v>
      </c>
      <c r="E7" s="1">
        <v>0</v>
      </c>
      <c r="F7" s="1">
        <v>6.6711140760507001E-3</v>
      </c>
      <c r="G7" s="1">
        <v>3.8654676688770115E-5</v>
      </c>
      <c r="H7" s="1">
        <v>0</v>
      </c>
      <c r="I7" s="1">
        <v>2.4530847540782533E-3</v>
      </c>
      <c r="J7" s="1">
        <v>2.9729507087420345E-3</v>
      </c>
      <c r="K7" s="1">
        <v>0.65888453424994908</v>
      </c>
      <c r="L7" s="1">
        <v>9.8421008718868636E-2</v>
      </c>
      <c r="M7" s="1">
        <v>0.10396560523734613</v>
      </c>
      <c r="N7" s="1">
        <v>0.57920428044177075</v>
      </c>
      <c r="O7" s="1">
        <v>1.8236527765113522E-4</v>
      </c>
      <c r="P7" s="1">
        <v>1.0322562273526543E-4</v>
      </c>
      <c r="Q7" s="1">
        <v>7.2823929943379396E-6</v>
      </c>
      <c r="R7" s="1">
        <v>4.583161464778404E-5</v>
      </c>
      <c r="S7" s="1">
        <v>0</v>
      </c>
      <c r="T7" s="1">
        <v>4.7628716606629415E-5</v>
      </c>
      <c r="U7" s="1">
        <v>1.0278988890126174E-4</v>
      </c>
      <c r="V7" s="1">
        <v>6.6706121916722677E-3</v>
      </c>
      <c r="W7" s="1">
        <v>0.38135163169233222</v>
      </c>
      <c r="X7" s="1">
        <v>0</v>
      </c>
      <c r="Y7" s="1">
        <v>0</v>
      </c>
      <c r="Z7" s="1">
        <v>0</v>
      </c>
      <c r="AA7" s="1">
        <v>0</v>
      </c>
      <c r="AB7" s="1">
        <v>0</v>
      </c>
      <c r="AC7" s="1">
        <v>0</v>
      </c>
      <c r="AD7" s="1">
        <v>0</v>
      </c>
      <c r="AE7" s="1">
        <v>7.4901317514175078E-6</v>
      </c>
      <c r="AF7" s="1">
        <v>2.0537423292724003E-5</v>
      </c>
      <c r="AG7" s="1">
        <v>0</v>
      </c>
      <c r="AH7" s="1">
        <v>0</v>
      </c>
      <c r="AI7" s="1">
        <v>0</v>
      </c>
      <c r="AJ7" s="1">
        <v>-7.3798668376827807E-6</v>
      </c>
      <c r="AK7" s="1">
        <v>0</v>
      </c>
      <c r="AL7" s="2">
        <v>7.558007709167864E-5</v>
      </c>
      <c r="AM7" s="3">
        <v>9.7187969110957298E-2</v>
      </c>
    </row>
    <row r="8" spans="1:39">
      <c r="A8" s="235">
        <v>11</v>
      </c>
      <c r="B8" s="27" t="s">
        <v>4</v>
      </c>
      <c r="C8" s="14">
        <v>0.10106217991577003</v>
      </c>
      <c r="D8" s="28">
        <v>1.5774331161744766E-2</v>
      </c>
      <c r="E8" s="28">
        <v>0.12577000773125172</v>
      </c>
      <c r="F8" s="28">
        <v>0</v>
      </c>
      <c r="G8" s="28">
        <v>9.2845019344908658E-2</v>
      </c>
      <c r="H8" s="28">
        <v>1.5459136349582603E-4</v>
      </c>
      <c r="I8" s="28">
        <v>6.1327118851956333E-4</v>
      </c>
      <c r="J8" s="28">
        <v>1.0473730354400438E-3</v>
      </c>
      <c r="K8" s="28">
        <v>2.6770321350937498E-6</v>
      </c>
      <c r="L8" s="28">
        <v>5.9446831588169039E-4</v>
      </c>
      <c r="M8" s="28">
        <v>0</v>
      </c>
      <c r="N8" s="28">
        <v>0</v>
      </c>
      <c r="O8" s="28">
        <v>0</v>
      </c>
      <c r="P8" s="28">
        <v>0</v>
      </c>
      <c r="Q8" s="28">
        <v>0</v>
      </c>
      <c r="R8" s="28">
        <v>0</v>
      </c>
      <c r="S8" s="28">
        <v>0</v>
      </c>
      <c r="T8" s="28">
        <v>0</v>
      </c>
      <c r="U8" s="28">
        <v>1.3705318520168232E-4</v>
      </c>
      <c r="V8" s="28">
        <v>1.8055792398511399E-5</v>
      </c>
      <c r="W8" s="28">
        <v>0</v>
      </c>
      <c r="X8" s="28">
        <v>0</v>
      </c>
      <c r="Y8" s="28">
        <v>0</v>
      </c>
      <c r="Z8" s="28">
        <v>1.3339431359097491E-4</v>
      </c>
      <c r="AA8" s="28">
        <v>0</v>
      </c>
      <c r="AB8" s="28">
        <v>0</v>
      </c>
      <c r="AC8" s="28">
        <v>8.3797284150459046E-5</v>
      </c>
      <c r="AD8" s="28">
        <v>0</v>
      </c>
      <c r="AE8" s="28">
        <v>3.3206250764617617E-4</v>
      </c>
      <c r="AF8" s="28">
        <v>8.7900171692858727E-4</v>
      </c>
      <c r="AG8" s="28">
        <v>7.1106103286384973E-3</v>
      </c>
      <c r="AH8" s="28">
        <v>1.2706714301499024E-3</v>
      </c>
      <c r="AI8" s="28">
        <v>8.0889133353825247E-6</v>
      </c>
      <c r="AJ8" s="28">
        <v>6.033483931815934E-2</v>
      </c>
      <c r="AK8" s="28">
        <v>0</v>
      </c>
      <c r="AL8" s="29">
        <v>1.2470712720126975E-3</v>
      </c>
      <c r="AM8" s="4">
        <v>8.8898573760265252E-3</v>
      </c>
    </row>
    <row r="9" spans="1:39">
      <c r="A9" s="234">
        <v>15</v>
      </c>
      <c r="B9" s="26" t="s">
        <v>5</v>
      </c>
      <c r="C9" s="12">
        <v>2.8398320914811929E-3</v>
      </c>
      <c r="D9" s="1">
        <v>3.1416382816892093E-3</v>
      </c>
      <c r="E9" s="1">
        <v>1.4065890216225653E-2</v>
      </c>
      <c r="F9" s="1">
        <v>4.0026684456304206E-3</v>
      </c>
      <c r="G9" s="1">
        <v>4.1465925902498847E-4</v>
      </c>
      <c r="H9" s="1">
        <v>0.15995053076368135</v>
      </c>
      <c r="I9" s="1">
        <v>2.9845864507952085E-3</v>
      </c>
      <c r="J9" s="1">
        <v>2.2800957934439154E-4</v>
      </c>
      <c r="K9" s="1">
        <v>3.3462901688671868E-5</v>
      </c>
      <c r="L9" s="1">
        <v>1.8668390972425013E-3</v>
      </c>
      <c r="M9" s="1">
        <v>1.512226985270489E-4</v>
      </c>
      <c r="N9" s="1">
        <v>2.2877579271979401E-4</v>
      </c>
      <c r="O9" s="1">
        <v>9.7261481413938786E-4</v>
      </c>
      <c r="P9" s="1">
        <v>1.2031124305006799E-3</v>
      </c>
      <c r="Q9" s="1">
        <v>6.3575290840570215E-3</v>
      </c>
      <c r="R9" s="1">
        <v>1.9249278152069298E-3</v>
      </c>
      <c r="S9" s="1">
        <v>1.0580683163078869E-3</v>
      </c>
      <c r="T9" s="1">
        <v>2.1182245017158873E-3</v>
      </c>
      <c r="U9" s="1">
        <v>5.3536400469407159E-3</v>
      </c>
      <c r="V9" s="1">
        <v>2.6421642876488351E-3</v>
      </c>
      <c r="W9" s="1">
        <v>9.8938801563871383E-5</v>
      </c>
      <c r="X9" s="1">
        <v>7.2135499321926303E-4</v>
      </c>
      <c r="Y9" s="1">
        <v>1.8746474667374498E-3</v>
      </c>
      <c r="Z9" s="1">
        <v>4.1317589339542231E-3</v>
      </c>
      <c r="AA9" s="1">
        <v>1.4927601134497686E-3</v>
      </c>
      <c r="AB9" s="1">
        <v>2.1498764895956726E-5</v>
      </c>
      <c r="AC9" s="1">
        <v>2.7203459805917314E-3</v>
      </c>
      <c r="AD9" s="1">
        <v>6.2393032778006456E-4</v>
      </c>
      <c r="AE9" s="1">
        <v>3.7051185063678603E-3</v>
      </c>
      <c r="AF9" s="1">
        <v>2.6698650280541203E-4</v>
      </c>
      <c r="AG9" s="1">
        <v>3.1549295774647886E-3</v>
      </c>
      <c r="AH9" s="1">
        <v>2.3277227358108356E-2</v>
      </c>
      <c r="AI9" s="1">
        <v>2.2365845372332681E-3</v>
      </c>
      <c r="AJ9" s="1">
        <v>6.0263992596517584E-3</v>
      </c>
      <c r="AK9" s="1">
        <v>1.6044234952864396E-2</v>
      </c>
      <c r="AL9" s="2">
        <v>6.4243065527926839E-4</v>
      </c>
      <c r="AM9" s="3">
        <v>2.3319651078771235E-3</v>
      </c>
    </row>
    <row r="10" spans="1:39">
      <c r="A10" s="234">
        <v>16</v>
      </c>
      <c r="B10" s="26" t="s">
        <v>6</v>
      </c>
      <c r="C10" s="12">
        <v>2.3821504146016997E-2</v>
      </c>
      <c r="D10" s="1">
        <v>8.3997486689374647E-3</v>
      </c>
      <c r="E10" s="1">
        <v>4.5639324637753451E-3</v>
      </c>
      <c r="F10" s="1">
        <v>1.1380135776792371E-3</v>
      </c>
      <c r="G10" s="1">
        <v>1.1849415435866621E-2</v>
      </c>
      <c r="H10" s="1">
        <v>6.492837266824693E-3</v>
      </c>
      <c r="I10" s="1">
        <v>0.15023781293865926</v>
      </c>
      <c r="J10" s="1">
        <v>2.6169615590559523E-3</v>
      </c>
      <c r="K10" s="1">
        <v>1.8739224945656247E-5</v>
      </c>
      <c r="L10" s="1">
        <v>2.2183054524216761E-2</v>
      </c>
      <c r="M10" s="1">
        <v>8.9613450978991941E-5</v>
      </c>
      <c r="N10" s="1">
        <v>5.2758499137421882E-4</v>
      </c>
      <c r="O10" s="1">
        <v>2.5227196741740374E-3</v>
      </c>
      <c r="P10" s="1">
        <v>6.446262164605714E-3</v>
      </c>
      <c r="Q10" s="1">
        <v>3.7395088025925318E-3</v>
      </c>
      <c r="R10" s="1">
        <v>4.1706769329483478E-3</v>
      </c>
      <c r="S10" s="1">
        <v>5.7539282149733032E-3</v>
      </c>
      <c r="T10" s="1">
        <v>1.7597557398870446E-3</v>
      </c>
      <c r="U10" s="1">
        <v>2.4335506197373718E-2</v>
      </c>
      <c r="V10" s="1">
        <v>3.6847859887050985E-2</v>
      </c>
      <c r="W10" s="1">
        <v>2.0394159419133487E-3</v>
      </c>
      <c r="X10" s="1">
        <v>1.7889603831837725E-3</v>
      </c>
      <c r="Y10" s="1">
        <v>3.3179601181193802E-3</v>
      </c>
      <c r="Z10" s="1">
        <v>7.5341801273655839E-3</v>
      </c>
      <c r="AA10" s="1">
        <v>4.3193736185949761E-3</v>
      </c>
      <c r="AB10" s="1">
        <v>4.6652319824226098E-4</v>
      </c>
      <c r="AC10" s="1">
        <v>3.0126145570189421E-3</v>
      </c>
      <c r="AD10" s="1">
        <v>1.473168829480708E-2</v>
      </c>
      <c r="AE10" s="1">
        <v>1.3632039787579864E-3</v>
      </c>
      <c r="AF10" s="1">
        <v>4.9618414675221189E-3</v>
      </c>
      <c r="AG10" s="1">
        <v>5.4655399061032863E-3</v>
      </c>
      <c r="AH10" s="1">
        <v>1.6408235424109609E-2</v>
      </c>
      <c r="AI10" s="1">
        <v>4.3882354844450196E-3</v>
      </c>
      <c r="AJ10" s="1">
        <v>7.7783796469176507E-3</v>
      </c>
      <c r="AK10" s="1">
        <v>0.4270304568527919</v>
      </c>
      <c r="AL10" s="2">
        <v>2.1918222356586805E-3</v>
      </c>
      <c r="AM10" s="3">
        <v>7.3520517210111389E-3</v>
      </c>
    </row>
    <row r="11" spans="1:39">
      <c r="A11" s="234">
        <v>20</v>
      </c>
      <c r="B11" s="26" t="s">
        <v>7</v>
      </c>
      <c r="C11" s="12">
        <v>6.3399940721951487E-2</v>
      </c>
      <c r="D11" s="1">
        <v>6.9446740963656202E-4</v>
      </c>
      <c r="E11" s="1">
        <v>1.6285507643963387E-2</v>
      </c>
      <c r="F11" s="1">
        <v>1.9346230820547032E-2</v>
      </c>
      <c r="G11" s="1">
        <v>4.642075264169575E-3</v>
      </c>
      <c r="H11" s="1">
        <v>8.5179841286200139E-2</v>
      </c>
      <c r="I11" s="1">
        <v>1.7662210229363425E-2</v>
      </c>
      <c r="J11" s="1">
        <v>0.38469040712213665</v>
      </c>
      <c r="K11" s="1">
        <v>6.9870538725946862E-4</v>
      </c>
      <c r="L11" s="1">
        <v>1.2754995619707147E-2</v>
      </c>
      <c r="M11" s="1">
        <v>1.8433766908412953E-3</v>
      </c>
      <c r="N11" s="1">
        <v>3.5810414901241224E-3</v>
      </c>
      <c r="O11" s="1">
        <v>8.9055043919637703E-3</v>
      </c>
      <c r="P11" s="1">
        <v>1.6775943446596758E-2</v>
      </c>
      <c r="Q11" s="1">
        <v>1.8002075482003388E-2</v>
      </c>
      <c r="R11" s="1">
        <v>8.2267748292772346E-3</v>
      </c>
      <c r="S11" s="1">
        <v>1.8472563852241306E-2</v>
      </c>
      <c r="T11" s="1">
        <v>1.006469985134827E-2</v>
      </c>
      <c r="U11" s="1">
        <v>0.14186717833189141</v>
      </c>
      <c r="V11" s="1">
        <v>5.1057768504679463E-3</v>
      </c>
      <c r="W11" s="1">
        <v>6.9576318519109549E-4</v>
      </c>
      <c r="X11" s="1">
        <v>1.2407305883371324E-2</v>
      </c>
      <c r="Y11" s="1">
        <v>1.5445104349845714E-2</v>
      </c>
      <c r="Z11" s="1">
        <v>1.0394362097998045E-5</v>
      </c>
      <c r="AA11" s="1">
        <v>1.9261420818706691E-5</v>
      </c>
      <c r="AB11" s="1">
        <v>2.7948394364743746E-5</v>
      </c>
      <c r="AC11" s="1">
        <v>3.4336448139700291E-4</v>
      </c>
      <c r="AD11" s="1">
        <v>1.5034987759700168E-3</v>
      </c>
      <c r="AE11" s="1">
        <v>1.0136644970251693E-3</v>
      </c>
      <c r="AF11" s="1">
        <v>3.1586557024209515E-3</v>
      </c>
      <c r="AG11" s="1">
        <v>0.12775511737089201</v>
      </c>
      <c r="AH11" s="1">
        <v>2.2098633567824389E-3</v>
      </c>
      <c r="AI11" s="1">
        <v>4.2305016744050607E-3</v>
      </c>
      <c r="AJ11" s="1">
        <v>3.8714781430483867E-3</v>
      </c>
      <c r="AK11" s="1">
        <v>1.5772298767222626E-2</v>
      </c>
      <c r="AL11" s="2">
        <v>1.277303302849369E-2</v>
      </c>
      <c r="AM11" s="3">
        <v>3.9072379221583207E-2</v>
      </c>
    </row>
    <row r="12" spans="1:39">
      <c r="A12" s="234">
        <v>21</v>
      </c>
      <c r="B12" s="26" t="s">
        <v>8</v>
      </c>
      <c r="C12" s="12">
        <v>1.2331212649659841E-2</v>
      </c>
      <c r="D12" s="1">
        <v>2.2189887231720627E-2</v>
      </c>
      <c r="E12" s="1">
        <v>6.5541062922413143E-2</v>
      </c>
      <c r="F12" s="1">
        <v>3.1982105717537179E-2</v>
      </c>
      <c r="G12" s="1">
        <v>2.3263087243605286E-3</v>
      </c>
      <c r="H12" s="1">
        <v>6.544367721323302E-3</v>
      </c>
      <c r="I12" s="1">
        <v>4.5382067950447691E-3</v>
      </c>
      <c r="J12" s="1">
        <v>0.25146514542598075</v>
      </c>
      <c r="K12" s="1">
        <v>5.5809427436366944E-2</v>
      </c>
      <c r="L12" s="1">
        <v>2.7501981561052938E-2</v>
      </c>
      <c r="M12" s="1">
        <v>5.6613297655978161E-2</v>
      </c>
      <c r="N12" s="1">
        <v>5.1941442734851195E-3</v>
      </c>
      <c r="O12" s="1">
        <v>2.79626759065074E-3</v>
      </c>
      <c r="P12" s="1">
        <v>1.6302529383707437E-3</v>
      </c>
      <c r="Q12" s="1">
        <v>3.0185518961530758E-3</v>
      </c>
      <c r="R12" s="1">
        <v>1.099958751546817E-3</v>
      </c>
      <c r="S12" s="1">
        <v>1.9088861376688682E-4</v>
      </c>
      <c r="T12" s="1">
        <v>1.2759482501460196E-3</v>
      </c>
      <c r="U12" s="1">
        <v>2.94664348183617E-3</v>
      </c>
      <c r="V12" s="1">
        <v>1.8250393716584247E-2</v>
      </c>
      <c r="W12" s="1">
        <v>0.10133886539535626</v>
      </c>
      <c r="X12" s="1">
        <v>1.5869809850823789E-2</v>
      </c>
      <c r="Y12" s="1">
        <v>1.4383357112047513E-2</v>
      </c>
      <c r="Z12" s="1">
        <v>2.8515200022174638E-3</v>
      </c>
      <c r="AA12" s="1">
        <v>5.971040453799074E-4</v>
      </c>
      <c r="AB12" s="1">
        <v>5.8691628165961863E-4</v>
      </c>
      <c r="AC12" s="1">
        <v>0.12792370768237149</v>
      </c>
      <c r="AD12" s="1">
        <v>1.1092094716090037E-3</v>
      </c>
      <c r="AE12" s="1">
        <v>1.0556092348331074E-2</v>
      </c>
      <c r="AF12" s="1">
        <v>3.8980029409590154E-3</v>
      </c>
      <c r="AG12" s="1">
        <v>3.3592488262910798E-3</v>
      </c>
      <c r="AH12" s="1">
        <v>5.2484254723582924E-3</v>
      </c>
      <c r="AI12" s="1">
        <v>3.0171646740976819E-3</v>
      </c>
      <c r="AJ12" s="1">
        <v>1.1537683814033259E-2</v>
      </c>
      <c r="AK12" s="1">
        <v>0</v>
      </c>
      <c r="AL12" s="2">
        <v>3.1479102108684154E-2</v>
      </c>
      <c r="AM12" s="3">
        <v>4.101400603310517E-2</v>
      </c>
    </row>
    <row r="13" spans="1:39">
      <c r="A13" s="235">
        <v>25</v>
      </c>
      <c r="B13" s="27" t="s">
        <v>9</v>
      </c>
      <c r="C13" s="14">
        <v>2.8191537024655532E-3</v>
      </c>
      <c r="D13" s="28">
        <v>6.9446740963656202E-4</v>
      </c>
      <c r="E13" s="28">
        <v>2.4939521659974562E-5</v>
      </c>
      <c r="F13" s="28">
        <v>7.848369501236118E-5</v>
      </c>
      <c r="G13" s="28">
        <v>3.6440817932958734E-3</v>
      </c>
      <c r="H13" s="28">
        <v>7.2142636298052145E-4</v>
      </c>
      <c r="I13" s="28">
        <v>3.5160881475121632E-3</v>
      </c>
      <c r="J13" s="28">
        <v>1.556349257718492E-3</v>
      </c>
      <c r="K13" s="28">
        <v>9.5034640795828114E-5</v>
      </c>
      <c r="L13" s="28">
        <v>6.0656626757331779E-2</v>
      </c>
      <c r="M13" s="28">
        <v>2.8865332686436236E-3</v>
      </c>
      <c r="N13" s="28">
        <v>1.1602200916503839E-3</v>
      </c>
      <c r="O13" s="28">
        <v>3.5561229141971369E-3</v>
      </c>
      <c r="P13" s="28">
        <v>4.9477108828282395E-3</v>
      </c>
      <c r="Q13" s="28">
        <v>2.6063684526735485E-2</v>
      </c>
      <c r="R13" s="28">
        <v>6.8518263898437138E-3</v>
      </c>
      <c r="S13" s="28">
        <v>8.0718613821426435E-3</v>
      </c>
      <c r="T13" s="28">
        <v>1.0608669930487142E-2</v>
      </c>
      <c r="U13" s="28">
        <v>3.3492372133661118E-3</v>
      </c>
      <c r="V13" s="28">
        <v>5.5882677473392782E-2</v>
      </c>
      <c r="W13" s="28">
        <v>4.7873613659937766E-5</v>
      </c>
      <c r="X13" s="28">
        <v>3.7799001644689386E-3</v>
      </c>
      <c r="Y13" s="28">
        <v>5.1428381830850389E-4</v>
      </c>
      <c r="Z13" s="28">
        <v>2.4426750930295408E-4</v>
      </c>
      <c r="AA13" s="28">
        <v>9.6307104093533456E-6</v>
      </c>
      <c r="AB13" s="28">
        <v>7.5245677135848547E-5</v>
      </c>
      <c r="AC13" s="28">
        <v>6.5402758361333889E-5</v>
      </c>
      <c r="AD13" s="28">
        <v>4.3328494984726707E-6</v>
      </c>
      <c r="AE13" s="28">
        <v>2.0473026787207855E-4</v>
      </c>
      <c r="AF13" s="28">
        <v>1.6840687100033681E-3</v>
      </c>
      <c r="AG13" s="28">
        <v>6.8356807511737094E-4</v>
      </c>
      <c r="AH13" s="28">
        <v>3.8672608743692684E-4</v>
      </c>
      <c r="AI13" s="28">
        <v>1.265914936987365E-3</v>
      </c>
      <c r="AJ13" s="28">
        <v>1.5350123022380183E-3</v>
      </c>
      <c r="AK13" s="28">
        <v>5.4387237128353883E-3</v>
      </c>
      <c r="AL13" s="29">
        <v>7.6713778248053812E-3</v>
      </c>
      <c r="AM13" s="4">
        <v>5.6211183367847559E-3</v>
      </c>
    </row>
    <row r="14" spans="1:39">
      <c r="A14" s="234">
        <v>26</v>
      </c>
      <c r="B14" s="26" t="s">
        <v>10</v>
      </c>
      <c r="C14" s="12">
        <v>4.1356778031279507E-5</v>
      </c>
      <c r="D14" s="1">
        <v>0</v>
      </c>
      <c r="E14" s="1">
        <v>4.9879043319949118E-4</v>
      </c>
      <c r="F14" s="1">
        <v>1.1772554251854177E-4</v>
      </c>
      <c r="G14" s="1">
        <v>0</v>
      </c>
      <c r="H14" s="1">
        <v>2.0612181799443472E-4</v>
      </c>
      <c r="I14" s="1">
        <v>3.3661774125407144E-3</v>
      </c>
      <c r="J14" s="1">
        <v>1.471029544157365E-6</v>
      </c>
      <c r="K14" s="1">
        <v>-1.3385160675468749E-6</v>
      </c>
      <c r="L14" s="1">
        <v>7.1336197905802843E-3</v>
      </c>
      <c r="M14" s="1">
        <v>0.56549518082664207</v>
      </c>
      <c r="N14" s="1">
        <v>2.801336237385233E-4</v>
      </c>
      <c r="O14" s="1">
        <v>0.27269687851433089</v>
      </c>
      <c r="P14" s="1">
        <v>3.5883362165317616E-2</v>
      </c>
      <c r="Q14" s="1">
        <v>4.8427913412347296E-4</v>
      </c>
      <c r="R14" s="1">
        <v>3.9850588936248224E-2</v>
      </c>
      <c r="S14" s="1">
        <v>2.5431817314142666E-2</v>
      </c>
      <c r="T14" s="1">
        <v>7.2932098997540856E-2</v>
      </c>
      <c r="U14" s="1">
        <v>2.9380776577610651E-3</v>
      </c>
      <c r="V14" s="1">
        <v>2.4822702149642394E-2</v>
      </c>
      <c r="W14" s="1">
        <v>0</v>
      </c>
      <c r="X14" s="1">
        <v>3.7510459647401679E-4</v>
      </c>
      <c r="Y14" s="1">
        <v>0</v>
      </c>
      <c r="Z14" s="1">
        <v>0</v>
      </c>
      <c r="AA14" s="1">
        <v>0</v>
      </c>
      <c r="AB14" s="1">
        <v>0</v>
      </c>
      <c r="AC14" s="1">
        <v>4.4964396373417052E-5</v>
      </c>
      <c r="AD14" s="1">
        <v>0</v>
      </c>
      <c r="AE14" s="1">
        <v>2.2470395254252522E-5</v>
      </c>
      <c r="AF14" s="1">
        <v>0</v>
      </c>
      <c r="AG14" s="1">
        <v>3.0046948356807513E-6</v>
      </c>
      <c r="AH14" s="1">
        <v>0</v>
      </c>
      <c r="AI14" s="1">
        <v>1.3346707003381166E-4</v>
      </c>
      <c r="AJ14" s="1">
        <v>1.3283760307829005E-5</v>
      </c>
      <c r="AK14" s="1">
        <v>0</v>
      </c>
      <c r="AL14" s="2">
        <v>1.0883531101201722E-2</v>
      </c>
      <c r="AM14" s="3">
        <v>8.3231689658741212E-2</v>
      </c>
    </row>
    <row r="15" spans="1:39">
      <c r="A15" s="234">
        <v>27</v>
      </c>
      <c r="B15" s="26" t="s">
        <v>11</v>
      </c>
      <c r="C15" s="12">
        <v>0</v>
      </c>
      <c r="D15" s="1">
        <v>0</v>
      </c>
      <c r="E15" s="1">
        <v>0</v>
      </c>
      <c r="F15" s="1">
        <v>3.1393478004944472E-4</v>
      </c>
      <c r="G15" s="1">
        <v>9.2771224053048271E-4</v>
      </c>
      <c r="H15" s="1">
        <v>0</v>
      </c>
      <c r="I15" s="1">
        <v>1.1038881393352141E-3</v>
      </c>
      <c r="J15" s="1">
        <v>1.4842688100547812E-3</v>
      </c>
      <c r="K15" s="1">
        <v>8.0310964052812493E-6</v>
      </c>
      <c r="L15" s="1">
        <v>1.0304117475282632E-2</v>
      </c>
      <c r="M15" s="1">
        <v>1.3182978765112644E-3</v>
      </c>
      <c r="N15" s="1">
        <v>5.7112242539691431E-2</v>
      </c>
      <c r="O15" s="1">
        <v>4.8873894410504243E-2</v>
      </c>
      <c r="P15" s="1">
        <v>4.3977674789455322E-2</v>
      </c>
      <c r="Q15" s="1">
        <v>4.3890982576874758E-2</v>
      </c>
      <c r="R15" s="1">
        <v>5.1331408405518128E-2</v>
      </c>
      <c r="S15" s="1">
        <v>5.967723462392216E-2</v>
      </c>
      <c r="T15" s="1">
        <v>1.4526758565021973E-2</v>
      </c>
      <c r="U15" s="1">
        <v>3.2036182040893245E-3</v>
      </c>
      <c r="V15" s="1">
        <v>9.5796009669879938E-3</v>
      </c>
      <c r="W15" s="1">
        <v>2.8724168195962661E-4</v>
      </c>
      <c r="X15" s="1">
        <v>3.1739619701647573E-4</v>
      </c>
      <c r="Y15" s="1">
        <v>0</v>
      </c>
      <c r="Z15" s="1">
        <v>1.2126755780997721E-5</v>
      </c>
      <c r="AA15" s="1">
        <v>0</v>
      </c>
      <c r="AB15" s="1">
        <v>0</v>
      </c>
      <c r="AC15" s="1">
        <v>4.0876723975833683E-5</v>
      </c>
      <c r="AD15" s="1">
        <v>8.665698996945341E-5</v>
      </c>
      <c r="AE15" s="1">
        <v>2.0473026787207855E-4</v>
      </c>
      <c r="AF15" s="1">
        <v>2.8752392609813602E-5</v>
      </c>
      <c r="AG15" s="1">
        <v>1.4783098591549296E-3</v>
      </c>
      <c r="AH15" s="1">
        <v>2.2098633567824388E-4</v>
      </c>
      <c r="AI15" s="1">
        <v>4.8937925679064275E-4</v>
      </c>
      <c r="AJ15" s="1">
        <v>2.0811224482265441E-4</v>
      </c>
      <c r="AK15" s="1">
        <v>9.0645395213923138E-4</v>
      </c>
      <c r="AL15" s="2">
        <v>8.3515985186304893E-3</v>
      </c>
      <c r="AM15" s="3">
        <v>7.6503837392908587E-3</v>
      </c>
    </row>
    <row r="16" spans="1:39">
      <c r="A16" s="234">
        <v>28</v>
      </c>
      <c r="B16" s="26" t="s">
        <v>12</v>
      </c>
      <c r="C16" s="12">
        <v>1.1442041921987331E-3</v>
      </c>
      <c r="D16" s="1">
        <v>5.6218790303912169E-4</v>
      </c>
      <c r="E16" s="1">
        <v>2.219617427737736E-3</v>
      </c>
      <c r="F16" s="1">
        <v>1.3577679237138485E-2</v>
      </c>
      <c r="G16" s="1">
        <v>1.5426730060336437E-2</v>
      </c>
      <c r="H16" s="1">
        <v>1.4428527259610429E-3</v>
      </c>
      <c r="I16" s="1">
        <v>6.7868678196165008E-3</v>
      </c>
      <c r="J16" s="1">
        <v>2.2948060888854892E-3</v>
      </c>
      <c r="K16" s="1">
        <v>6.3445661601721872E-4</v>
      </c>
      <c r="L16" s="1">
        <v>8.9796003504234289E-3</v>
      </c>
      <c r="M16" s="1">
        <v>4.0606094974855729E-5</v>
      </c>
      <c r="N16" s="1">
        <v>3.5483592340212946E-4</v>
      </c>
      <c r="O16" s="1">
        <v>4.7141424272818457E-2</v>
      </c>
      <c r="P16" s="1">
        <v>1.7961258355936184E-2</v>
      </c>
      <c r="Q16" s="1">
        <v>1.250750996777541E-2</v>
      </c>
      <c r="R16" s="1">
        <v>2.4703240295155599E-2</v>
      </c>
      <c r="S16" s="1">
        <v>2.7357065332991551E-2</v>
      </c>
      <c r="T16" s="1">
        <v>1.0137396313537335E-2</v>
      </c>
      <c r="U16" s="1">
        <v>1.0381778779027436E-2</v>
      </c>
      <c r="V16" s="1">
        <v>8.6214402503736548E-2</v>
      </c>
      <c r="W16" s="1">
        <v>3.7341418654751455E-4</v>
      </c>
      <c r="X16" s="1">
        <v>8.9448019159188625E-4</v>
      </c>
      <c r="Y16" s="1">
        <v>1.6589800590596901E-4</v>
      </c>
      <c r="Z16" s="1">
        <v>2.686942602332495E-3</v>
      </c>
      <c r="AA16" s="1">
        <v>1.0593781450288681E-4</v>
      </c>
      <c r="AB16" s="1">
        <v>3.5687949727288167E-4</v>
      </c>
      <c r="AC16" s="1">
        <v>1.6800333554067642E-3</v>
      </c>
      <c r="AD16" s="1">
        <v>4.5061634784115772E-4</v>
      </c>
      <c r="AE16" s="1">
        <v>4.83862511141571E-3</v>
      </c>
      <c r="AF16" s="1">
        <v>1.3143950907343362E-4</v>
      </c>
      <c r="AG16" s="1">
        <v>3.2751173708920185E-4</v>
      </c>
      <c r="AH16" s="1">
        <v>2.320356524621561E-3</v>
      </c>
      <c r="AI16" s="1">
        <v>1.124358953618171E-3</v>
      </c>
      <c r="AJ16" s="1">
        <v>1.2929526699620231E-3</v>
      </c>
      <c r="AK16" s="1">
        <v>3.6258158085569254E-4</v>
      </c>
      <c r="AL16" s="2">
        <v>4.1569042400423249E-3</v>
      </c>
      <c r="AM16" s="3">
        <v>7.5390077184626881E-3</v>
      </c>
    </row>
    <row r="17" spans="1:39">
      <c r="A17" s="234">
        <v>29</v>
      </c>
      <c r="B17" s="26" t="s">
        <v>13</v>
      </c>
      <c r="C17" s="12">
        <v>2.2056948283349071E-4</v>
      </c>
      <c r="D17" s="1">
        <v>9.9209629948080291E-5</v>
      </c>
      <c r="E17" s="1">
        <v>2.4939521659974562E-5</v>
      </c>
      <c r="F17" s="1">
        <v>1.922850527802849E-3</v>
      </c>
      <c r="G17" s="1">
        <v>0</v>
      </c>
      <c r="H17" s="1">
        <v>0</v>
      </c>
      <c r="I17" s="1">
        <v>1.2401706256728949E-3</v>
      </c>
      <c r="J17" s="1">
        <v>4.4130886324720942E-6</v>
      </c>
      <c r="K17" s="1">
        <v>8.0310964052812493E-6</v>
      </c>
      <c r="L17" s="1">
        <v>3.3895123273956032E-3</v>
      </c>
      <c r="M17" s="1">
        <v>7.7011559435071203E-6</v>
      </c>
      <c r="N17" s="1">
        <v>0</v>
      </c>
      <c r="O17" s="1">
        <v>1.7932585635694965E-3</v>
      </c>
      <c r="P17" s="1">
        <v>0.11045497583096626</v>
      </c>
      <c r="Q17" s="1">
        <v>5.4800007282392992E-3</v>
      </c>
      <c r="R17" s="1">
        <v>1.0335029103075301E-2</v>
      </c>
      <c r="S17" s="1">
        <v>1.1529672271519964E-2</v>
      </c>
      <c r="T17" s="1">
        <v>8.0216785863796904E-3</v>
      </c>
      <c r="U17" s="1">
        <v>1.7474281113214498E-3</v>
      </c>
      <c r="V17" s="1">
        <v>6.2332607757972138E-3</v>
      </c>
      <c r="W17" s="1">
        <v>3.191574243995851E-6</v>
      </c>
      <c r="X17" s="1">
        <v>5.0206307528060708E-3</v>
      </c>
      <c r="Y17" s="1">
        <v>1.6589800590596902E-5</v>
      </c>
      <c r="Z17" s="1">
        <v>8.609996604508381E-4</v>
      </c>
      <c r="AA17" s="1">
        <v>1.4446065614030019E-5</v>
      </c>
      <c r="AB17" s="1">
        <v>0</v>
      </c>
      <c r="AC17" s="1">
        <v>1.287616805238761E-4</v>
      </c>
      <c r="AD17" s="1">
        <v>7.799129097250807E-5</v>
      </c>
      <c r="AE17" s="1">
        <v>1.040878642388653E-2</v>
      </c>
      <c r="AF17" s="1">
        <v>0</v>
      </c>
      <c r="AG17" s="1">
        <v>9.2214084507042261E-3</v>
      </c>
      <c r="AH17" s="1">
        <v>0</v>
      </c>
      <c r="AI17" s="1">
        <v>2.0323394755148595E-2</v>
      </c>
      <c r="AJ17" s="1">
        <v>4.3659292211731329E-3</v>
      </c>
      <c r="AK17" s="1">
        <v>2.5290065264684553E-2</v>
      </c>
      <c r="AL17" s="2">
        <v>0</v>
      </c>
      <c r="AM17" s="3">
        <v>5.8411168365791891E-3</v>
      </c>
    </row>
    <row r="18" spans="1:39">
      <c r="A18" s="235">
        <v>32</v>
      </c>
      <c r="B18" s="27" t="s">
        <v>16</v>
      </c>
      <c r="C18" s="14">
        <v>0</v>
      </c>
      <c r="D18" s="28">
        <v>0</v>
      </c>
      <c r="E18" s="28">
        <v>0</v>
      </c>
      <c r="F18" s="28">
        <v>7.848369501236118E-5</v>
      </c>
      <c r="G18" s="28">
        <v>0</v>
      </c>
      <c r="H18" s="28">
        <v>0</v>
      </c>
      <c r="I18" s="28">
        <v>0</v>
      </c>
      <c r="J18" s="28">
        <v>0</v>
      </c>
      <c r="K18" s="28">
        <v>0</v>
      </c>
      <c r="L18" s="28">
        <v>0</v>
      </c>
      <c r="M18" s="28">
        <v>7.0010508577337454E-7</v>
      </c>
      <c r="N18" s="28">
        <v>5.8361171612192351E-5</v>
      </c>
      <c r="O18" s="28">
        <v>1.185374304732379E-3</v>
      </c>
      <c r="P18" s="28">
        <v>0.12398465141775053</v>
      </c>
      <c r="Q18" s="28">
        <v>0.22607460811622698</v>
      </c>
      <c r="R18" s="28">
        <v>0.13850313946560339</v>
      </c>
      <c r="S18" s="28">
        <v>0.24250489492945301</v>
      </c>
      <c r="T18" s="28">
        <v>2.9228991349120998E-3</v>
      </c>
      <c r="U18" s="28">
        <v>1.4561900927678747E-4</v>
      </c>
      <c r="V18" s="28">
        <v>2.4275009780220881E-4</v>
      </c>
      <c r="W18" s="28">
        <v>3.191574243995851E-6</v>
      </c>
      <c r="X18" s="28">
        <v>0</v>
      </c>
      <c r="Y18" s="28">
        <v>0</v>
      </c>
      <c r="Z18" s="28">
        <v>2.7718298927994789E-5</v>
      </c>
      <c r="AA18" s="28">
        <v>2.8892131228060039E-5</v>
      </c>
      <c r="AB18" s="28">
        <v>0</v>
      </c>
      <c r="AC18" s="28">
        <v>2.043836198791684E-6</v>
      </c>
      <c r="AD18" s="28">
        <v>5.5460473580450185E-4</v>
      </c>
      <c r="AE18" s="28">
        <v>2.1122171538997371E-3</v>
      </c>
      <c r="AF18" s="28">
        <v>5.3397300561082407E-4</v>
      </c>
      <c r="AG18" s="28">
        <v>4.5070422535211269E-6</v>
      </c>
      <c r="AH18" s="28">
        <v>0</v>
      </c>
      <c r="AI18" s="28">
        <v>1.0046430362545095E-2</v>
      </c>
      <c r="AJ18" s="28">
        <v>2.9519467350731124E-6</v>
      </c>
      <c r="AK18" s="28">
        <v>2.8734590282813634E-2</v>
      </c>
      <c r="AL18" s="29">
        <v>0</v>
      </c>
      <c r="AM18" s="4">
        <v>1.4501955489470551E-2</v>
      </c>
    </row>
    <row r="19" spans="1:39">
      <c r="A19" s="234">
        <v>33</v>
      </c>
      <c r="B19" s="26" t="s">
        <v>14</v>
      </c>
      <c r="C19" s="12">
        <v>3.4463981692732921E-5</v>
      </c>
      <c r="D19" s="1">
        <v>0</v>
      </c>
      <c r="E19" s="1">
        <v>7.7312517145921146E-4</v>
      </c>
      <c r="F19" s="1">
        <v>5.4938586508652824E-4</v>
      </c>
      <c r="G19" s="1">
        <v>0</v>
      </c>
      <c r="H19" s="1">
        <v>0</v>
      </c>
      <c r="I19" s="1">
        <v>8.1769491802608453E-5</v>
      </c>
      <c r="J19" s="1">
        <v>0</v>
      </c>
      <c r="K19" s="1">
        <v>0</v>
      </c>
      <c r="L19" s="1">
        <v>7.3004880897751452E-5</v>
      </c>
      <c r="M19" s="1">
        <v>0</v>
      </c>
      <c r="N19" s="1">
        <v>1.167223432243847E-5</v>
      </c>
      <c r="O19" s="1">
        <v>4.2551898118598218E-4</v>
      </c>
      <c r="P19" s="1">
        <v>1.4238016929002128E-2</v>
      </c>
      <c r="Q19" s="1">
        <v>1.6345331075791506E-2</v>
      </c>
      <c r="R19" s="1">
        <v>0.10724597827581465</v>
      </c>
      <c r="S19" s="1">
        <v>2.609174652173676E-2</v>
      </c>
      <c r="T19" s="1">
        <v>2.9066051002835162E-2</v>
      </c>
      <c r="U19" s="1">
        <v>8.5658240751051458E-5</v>
      </c>
      <c r="V19" s="1">
        <v>7.282502934066265E-3</v>
      </c>
      <c r="W19" s="1">
        <v>3.191574243995851E-6</v>
      </c>
      <c r="X19" s="1">
        <v>8.6562599186311572E-5</v>
      </c>
      <c r="Y19" s="1">
        <v>0</v>
      </c>
      <c r="Z19" s="1">
        <v>2.2521117878995765E-4</v>
      </c>
      <c r="AA19" s="1">
        <v>4.8153552046766728E-6</v>
      </c>
      <c r="AB19" s="1">
        <v>1.0749382447978363E-5</v>
      </c>
      <c r="AC19" s="1">
        <v>1.8394525789125157E-4</v>
      </c>
      <c r="AD19" s="1">
        <v>1.3865118395112546E-4</v>
      </c>
      <c r="AE19" s="1">
        <v>1.7651743827507259E-3</v>
      </c>
      <c r="AF19" s="1">
        <v>6.038002448060856E-4</v>
      </c>
      <c r="AG19" s="1">
        <v>1.3370892018779344E-4</v>
      </c>
      <c r="AH19" s="1">
        <v>0</v>
      </c>
      <c r="AI19" s="1">
        <v>6.2891301182599127E-3</v>
      </c>
      <c r="AJ19" s="1">
        <v>2.4501157901106831E-4</v>
      </c>
      <c r="AK19" s="1">
        <v>0</v>
      </c>
      <c r="AL19" s="2">
        <v>1.3982314261960548E-3</v>
      </c>
      <c r="AM19" s="3">
        <v>3.4403131821543901E-3</v>
      </c>
    </row>
    <row r="20" spans="1:39">
      <c r="A20" s="234">
        <v>34</v>
      </c>
      <c r="B20" s="26" t="s">
        <v>15</v>
      </c>
      <c r="C20" s="12">
        <v>0</v>
      </c>
      <c r="D20" s="1">
        <v>6.6139753298720194E-5</v>
      </c>
      <c r="E20" s="1">
        <v>2.4939521659974562E-5</v>
      </c>
      <c r="F20" s="1">
        <v>0</v>
      </c>
      <c r="G20" s="1">
        <v>3.1626553654448275E-5</v>
      </c>
      <c r="H20" s="1">
        <v>0</v>
      </c>
      <c r="I20" s="1">
        <v>0</v>
      </c>
      <c r="J20" s="1">
        <v>8.8261772649441885E-6</v>
      </c>
      <c r="K20" s="1">
        <v>4.0155482026406246E-6</v>
      </c>
      <c r="L20" s="1">
        <v>1.0429268699678779E-5</v>
      </c>
      <c r="M20" s="1">
        <v>0</v>
      </c>
      <c r="N20" s="1">
        <v>2.3344468644876938E-6</v>
      </c>
      <c r="O20" s="1">
        <v>6.0788425883711741E-5</v>
      </c>
      <c r="P20" s="1">
        <v>3.8086695285080693E-4</v>
      </c>
      <c r="Q20" s="1">
        <v>1.8205982485844849E-4</v>
      </c>
      <c r="R20" s="1">
        <v>6.8747421971676064E-5</v>
      </c>
      <c r="S20" s="1">
        <v>4.0222957900879722E-2</v>
      </c>
      <c r="T20" s="1">
        <v>1.1674049117740695E-2</v>
      </c>
      <c r="U20" s="1">
        <v>1.713164815021029E-5</v>
      </c>
      <c r="V20" s="1">
        <v>1.7694676550541171E-3</v>
      </c>
      <c r="W20" s="1">
        <v>2.5532593951966808E-5</v>
      </c>
      <c r="X20" s="1">
        <v>0</v>
      </c>
      <c r="Y20" s="1">
        <v>3.3179601181193804E-5</v>
      </c>
      <c r="Z20" s="1">
        <v>4.4349278284791662E-4</v>
      </c>
      <c r="AA20" s="1">
        <v>2.0224491859642025E-4</v>
      </c>
      <c r="AB20" s="1">
        <v>7.0945924156657199E-5</v>
      </c>
      <c r="AC20" s="1">
        <v>1.3080551672266778E-4</v>
      </c>
      <c r="AD20" s="1">
        <v>1.906453779327975E-4</v>
      </c>
      <c r="AE20" s="1">
        <v>2.0473026787207853E-3</v>
      </c>
      <c r="AF20" s="1">
        <v>8.214969317089601E-5</v>
      </c>
      <c r="AG20" s="1">
        <v>4.3568075117370894E-5</v>
      </c>
      <c r="AH20" s="1">
        <v>1.1049316783912194E-4</v>
      </c>
      <c r="AI20" s="1">
        <v>1.096047756944332E-3</v>
      </c>
      <c r="AJ20" s="1">
        <v>3.2323816749050578E-4</v>
      </c>
      <c r="AK20" s="1">
        <v>0</v>
      </c>
      <c r="AL20" s="2">
        <v>0</v>
      </c>
      <c r="AM20" s="3">
        <v>1.4161750644945969E-3</v>
      </c>
    </row>
    <row r="21" spans="1:39">
      <c r="A21" s="234">
        <v>35</v>
      </c>
      <c r="B21" s="26" t="s">
        <v>17</v>
      </c>
      <c r="C21" s="12">
        <v>0</v>
      </c>
      <c r="D21" s="1">
        <v>0</v>
      </c>
      <c r="E21" s="1">
        <v>3.773349627154151E-2</v>
      </c>
      <c r="F21" s="1">
        <v>0</v>
      </c>
      <c r="G21" s="1">
        <v>0</v>
      </c>
      <c r="H21" s="1">
        <v>0</v>
      </c>
      <c r="I21" s="1">
        <v>0</v>
      </c>
      <c r="J21" s="1">
        <v>0</v>
      </c>
      <c r="K21" s="1">
        <v>0</v>
      </c>
      <c r="L21" s="1">
        <v>0</v>
      </c>
      <c r="M21" s="1">
        <v>0</v>
      </c>
      <c r="N21" s="1">
        <v>0</v>
      </c>
      <c r="O21" s="1">
        <v>0</v>
      </c>
      <c r="P21" s="1">
        <v>3.5595042322505321E-6</v>
      </c>
      <c r="Q21" s="1">
        <v>0</v>
      </c>
      <c r="R21" s="1">
        <v>0</v>
      </c>
      <c r="S21" s="1">
        <v>0</v>
      </c>
      <c r="T21" s="1">
        <v>0.4693935360311241</v>
      </c>
      <c r="U21" s="1">
        <v>0</v>
      </c>
      <c r="V21" s="1">
        <v>0</v>
      </c>
      <c r="W21" s="1">
        <v>0</v>
      </c>
      <c r="X21" s="1">
        <v>0</v>
      </c>
      <c r="Y21" s="1">
        <v>0</v>
      </c>
      <c r="Z21" s="1">
        <v>0</v>
      </c>
      <c r="AA21" s="1">
        <v>0</v>
      </c>
      <c r="AB21" s="1">
        <v>0</v>
      </c>
      <c r="AC21" s="1">
        <v>1.1241099093354263E-2</v>
      </c>
      <c r="AD21" s="1">
        <v>0</v>
      </c>
      <c r="AE21" s="1">
        <v>1.0283950894696237E-2</v>
      </c>
      <c r="AF21" s="1">
        <v>6.5719754536716811E-5</v>
      </c>
      <c r="AG21" s="1">
        <v>0</v>
      </c>
      <c r="AH21" s="1">
        <v>0</v>
      </c>
      <c r="AI21" s="1">
        <v>3.208063028812709E-2</v>
      </c>
      <c r="AJ21" s="1">
        <v>1.0331813572755893E-5</v>
      </c>
      <c r="AK21" s="1">
        <v>0</v>
      </c>
      <c r="AL21" s="2">
        <v>0</v>
      </c>
      <c r="AM21" s="3">
        <v>1.9591735196626627E-2</v>
      </c>
    </row>
    <row r="22" spans="1:39">
      <c r="A22" s="234">
        <v>39</v>
      </c>
      <c r="B22" s="26" t="s">
        <v>18</v>
      </c>
      <c r="C22" s="12">
        <v>9.7670924117205116E-3</v>
      </c>
      <c r="D22" s="1">
        <v>2.1991467971824465E-2</v>
      </c>
      <c r="E22" s="1">
        <v>2.2320871885677232E-2</v>
      </c>
      <c r="F22" s="1">
        <v>9.2218341639524384E-3</v>
      </c>
      <c r="G22" s="1">
        <v>2.1130051902688608E-2</v>
      </c>
      <c r="H22" s="1">
        <v>2.1179016798928165E-2</v>
      </c>
      <c r="I22" s="1">
        <v>1.5904166155607344E-2</v>
      </c>
      <c r="J22" s="1">
        <v>5.3721998952626967E-3</v>
      </c>
      <c r="K22" s="1">
        <v>5.594997162345937E-3</v>
      </c>
      <c r="L22" s="1">
        <v>1.7886195819949106E-2</v>
      </c>
      <c r="M22" s="1">
        <v>1.051207786288722E-2</v>
      </c>
      <c r="N22" s="1">
        <v>9.0880016434505932E-3</v>
      </c>
      <c r="O22" s="1">
        <v>4.7718914318713715E-3</v>
      </c>
      <c r="P22" s="1">
        <v>5.2680662637307876E-2</v>
      </c>
      <c r="Q22" s="1">
        <v>3.9102809183097567E-2</v>
      </c>
      <c r="R22" s="1">
        <v>4.1569274485540125E-2</v>
      </c>
      <c r="S22" s="1">
        <v>5.2619809874940686E-2</v>
      </c>
      <c r="T22" s="1">
        <v>3.6260493984994445E-2</v>
      </c>
      <c r="U22" s="1">
        <v>0.16970610657598315</v>
      </c>
      <c r="V22" s="1">
        <v>1.6059624238898194E-2</v>
      </c>
      <c r="W22" s="1">
        <v>7.7651001356419053E-3</v>
      </c>
      <c r="X22" s="1">
        <v>3.3095767088899788E-2</v>
      </c>
      <c r="Y22" s="1">
        <v>1.3852483493148412E-2</v>
      </c>
      <c r="Z22" s="1">
        <v>1.4411783048874291E-2</v>
      </c>
      <c r="AA22" s="1">
        <v>2.1023840823618353E-2</v>
      </c>
      <c r="AB22" s="1">
        <v>6.7936097071223255E-4</v>
      </c>
      <c r="AC22" s="1">
        <v>5.0339685576239182E-3</v>
      </c>
      <c r="AD22" s="1">
        <v>1.8761238328386665E-2</v>
      </c>
      <c r="AE22" s="1">
        <v>1.2054118698614575E-2</v>
      </c>
      <c r="AF22" s="1">
        <v>1.6565485627911179E-2</v>
      </c>
      <c r="AG22" s="1">
        <v>6.6824413145539904E-3</v>
      </c>
      <c r="AH22" s="1">
        <v>4.9850834223417184E-2</v>
      </c>
      <c r="AI22" s="1">
        <v>2.0598417808551598E-2</v>
      </c>
      <c r="AJ22" s="1">
        <v>2.1887209067199591E-2</v>
      </c>
      <c r="AK22" s="1">
        <v>0.19534082668600436</v>
      </c>
      <c r="AL22" s="2">
        <v>9.7498299448265432E-3</v>
      </c>
      <c r="AM22" s="3">
        <v>1.7210396234673929E-2</v>
      </c>
    </row>
    <row r="23" spans="1:39">
      <c r="A23" s="235">
        <v>41</v>
      </c>
      <c r="B23" s="27" t="s">
        <v>19</v>
      </c>
      <c r="C23" s="14">
        <v>6.9272603202393179E-3</v>
      </c>
      <c r="D23" s="28">
        <v>3.670756308078971E-3</v>
      </c>
      <c r="E23" s="28">
        <v>3.2171982941367186E-3</v>
      </c>
      <c r="F23" s="28">
        <v>5.8077934309147278E-3</v>
      </c>
      <c r="G23" s="28">
        <v>9.2771224053048271E-4</v>
      </c>
      <c r="H23" s="28">
        <v>2.5249922704318251E-3</v>
      </c>
      <c r="I23" s="28">
        <v>5.8465186638865041E-3</v>
      </c>
      <c r="J23" s="28">
        <v>6.1135987855180087E-3</v>
      </c>
      <c r="K23" s="28">
        <v>7.6696970670435925E-4</v>
      </c>
      <c r="L23" s="28">
        <v>1.247340536481582E-2</v>
      </c>
      <c r="M23" s="28">
        <v>5.7093569744818698E-3</v>
      </c>
      <c r="N23" s="28">
        <v>6.4640833677664248E-3</v>
      </c>
      <c r="O23" s="28">
        <v>6.9906689766268499E-3</v>
      </c>
      <c r="P23" s="28">
        <v>2.7586157799941624E-3</v>
      </c>
      <c r="Q23" s="28">
        <v>3.098658219090793E-3</v>
      </c>
      <c r="R23" s="28">
        <v>3.8269398230899674E-3</v>
      </c>
      <c r="S23" s="28">
        <v>6.2175148484071708E-4</v>
      </c>
      <c r="T23" s="28">
        <v>1.1857043660492481E-3</v>
      </c>
      <c r="U23" s="28">
        <v>5.3964691673162417E-3</v>
      </c>
      <c r="V23" s="28">
        <v>1.1615893109709001E-3</v>
      </c>
      <c r="W23" s="28">
        <v>3.614776988749701E-2</v>
      </c>
      <c r="X23" s="28">
        <v>6.264246761116081E-2</v>
      </c>
      <c r="Y23" s="28">
        <v>7.0174856498224887E-3</v>
      </c>
      <c r="Z23" s="28">
        <v>7.5740251820745758E-3</v>
      </c>
      <c r="AA23" s="28">
        <v>6.2551464108749986E-3</v>
      </c>
      <c r="AB23" s="28">
        <v>4.7075845492676446E-2</v>
      </c>
      <c r="AC23" s="28">
        <v>1.1120512757625553E-2</v>
      </c>
      <c r="AD23" s="28">
        <v>1.0983773478628219E-2</v>
      </c>
      <c r="AE23" s="28">
        <v>2.1284457726944751E-2</v>
      </c>
      <c r="AF23" s="28">
        <v>1.274963238012306E-2</v>
      </c>
      <c r="AG23" s="28">
        <v>5.1260093896713611E-3</v>
      </c>
      <c r="AH23" s="28">
        <v>3.8120142904497071E-3</v>
      </c>
      <c r="AI23" s="28">
        <v>2.9443644540792391E-3</v>
      </c>
      <c r="AJ23" s="28">
        <v>6.9533105344647163E-3</v>
      </c>
      <c r="AK23" s="28">
        <v>0</v>
      </c>
      <c r="AL23" s="29">
        <v>0</v>
      </c>
      <c r="AM23" s="4">
        <v>8.8259562148864067E-3</v>
      </c>
    </row>
    <row r="24" spans="1:39">
      <c r="A24" s="234">
        <v>46</v>
      </c>
      <c r="B24" s="26" t="s">
        <v>20</v>
      </c>
      <c r="C24" s="12">
        <v>1.0566656786991915E-2</v>
      </c>
      <c r="D24" s="1">
        <v>8.5650980521842657E-3</v>
      </c>
      <c r="E24" s="1">
        <v>8.2051026261316315E-3</v>
      </c>
      <c r="F24" s="1">
        <v>3.6887336655809753E-2</v>
      </c>
      <c r="G24" s="1">
        <v>7.5657744464474597E-3</v>
      </c>
      <c r="H24" s="1">
        <v>1.4480057714109039E-2</v>
      </c>
      <c r="I24" s="1">
        <v>3.2517001240170623E-2</v>
      </c>
      <c r="J24" s="1">
        <v>2.189333270569406E-2</v>
      </c>
      <c r="K24" s="1">
        <v>6.0608007538522496E-3</v>
      </c>
      <c r="L24" s="1">
        <v>6.2815485378165281E-2</v>
      </c>
      <c r="M24" s="1">
        <v>1.2944242930863922E-2</v>
      </c>
      <c r="N24" s="1">
        <v>2.9035850100497938E-2</v>
      </c>
      <c r="O24" s="1">
        <v>1.531868332269536E-2</v>
      </c>
      <c r="P24" s="1">
        <v>9.724565562508454E-3</v>
      </c>
      <c r="Q24" s="1">
        <v>3.4875380049884393E-2</v>
      </c>
      <c r="R24" s="1">
        <v>7.9059535267427469E-3</v>
      </c>
      <c r="S24" s="1">
        <v>5.6066712843531328E-3</v>
      </c>
      <c r="T24" s="1">
        <v>8.8288599941341479E-3</v>
      </c>
      <c r="U24" s="1">
        <v>1.8656364835579007E-2</v>
      </c>
      <c r="V24" s="1">
        <v>3.9943425183817998E-3</v>
      </c>
      <c r="W24" s="1">
        <v>0.10875289236415862</v>
      </c>
      <c r="X24" s="1">
        <v>3.961681622760193E-2</v>
      </c>
      <c r="Y24" s="1">
        <v>3.8488337370184811E-2</v>
      </c>
      <c r="Z24" s="1">
        <v>3.0110734604217339E-2</v>
      </c>
      <c r="AA24" s="1">
        <v>4.2423279353201492E-3</v>
      </c>
      <c r="AB24" s="1">
        <v>3.7300357094484922E-3</v>
      </c>
      <c r="AC24" s="1">
        <v>8.4308243200156962E-3</v>
      </c>
      <c r="AD24" s="1">
        <v>8.9040057193613374E-3</v>
      </c>
      <c r="AE24" s="1">
        <v>9.9643719399690901E-3</v>
      </c>
      <c r="AF24" s="1">
        <v>2.0134889796186613E-2</v>
      </c>
      <c r="AG24" s="1">
        <v>1.0875492957746478E-2</v>
      </c>
      <c r="AH24" s="1">
        <v>3.7751832345033331E-3</v>
      </c>
      <c r="AI24" s="1">
        <v>6.6248200216782877E-3</v>
      </c>
      <c r="AJ24" s="1">
        <v>3.3664000566773773E-2</v>
      </c>
      <c r="AK24" s="1">
        <v>0</v>
      </c>
      <c r="AL24" s="2">
        <v>9.6742498677348659E-3</v>
      </c>
      <c r="AM24" s="3">
        <v>1.8145271171651052E-2</v>
      </c>
    </row>
    <row r="25" spans="1:39">
      <c r="A25" s="234">
        <v>47</v>
      </c>
      <c r="B25" s="26" t="s">
        <v>57</v>
      </c>
      <c r="C25" s="12">
        <v>1.1717753775529194E-3</v>
      </c>
      <c r="D25" s="1">
        <v>3.9683851979232116E-4</v>
      </c>
      <c r="E25" s="1">
        <v>5.2372995485946581E-4</v>
      </c>
      <c r="F25" s="1">
        <v>2.3152690028646547E-3</v>
      </c>
      <c r="G25" s="1">
        <v>2.0627541105734597E-3</v>
      </c>
      <c r="H25" s="1">
        <v>9.7907863547356481E-4</v>
      </c>
      <c r="I25" s="1">
        <v>2.9300734562601361E-3</v>
      </c>
      <c r="J25" s="1">
        <v>1.9594113528176101E-3</v>
      </c>
      <c r="K25" s="1">
        <v>7.576000942315312E-4</v>
      </c>
      <c r="L25" s="1">
        <v>1.2619415126611322E-3</v>
      </c>
      <c r="M25" s="1">
        <v>7.2390865868966932E-4</v>
      </c>
      <c r="N25" s="1">
        <v>7.7503635900991435E-4</v>
      </c>
      <c r="O25" s="1">
        <v>5.774900458952615E-4</v>
      </c>
      <c r="P25" s="1">
        <v>5.6952067716008518E-4</v>
      </c>
      <c r="Q25" s="1">
        <v>1.4091430444043913E-3</v>
      </c>
      <c r="R25" s="1">
        <v>6.4164260506897658E-4</v>
      </c>
      <c r="S25" s="1">
        <v>1.5271089101350947E-4</v>
      </c>
      <c r="T25" s="1">
        <v>3.4593488903762417E-4</v>
      </c>
      <c r="U25" s="1">
        <v>1.1563862501391946E-3</v>
      </c>
      <c r="V25" s="1">
        <v>7.703804756698197E-4</v>
      </c>
      <c r="W25" s="1">
        <v>5.7448336391925322E-4</v>
      </c>
      <c r="X25" s="1">
        <v>8.889978936434198E-2</v>
      </c>
      <c r="Y25" s="1">
        <v>1.011977836026411E-2</v>
      </c>
      <c r="Z25" s="1">
        <v>3.4959704522933427E-3</v>
      </c>
      <c r="AA25" s="1">
        <v>1.6372207695900688E-3</v>
      </c>
      <c r="AB25" s="1">
        <v>3.5687949727288167E-4</v>
      </c>
      <c r="AC25" s="1">
        <v>3.3498475298195701E-3</v>
      </c>
      <c r="AD25" s="1">
        <v>3.6482592777139886E-3</v>
      </c>
      <c r="AE25" s="1">
        <v>3.7750264027144238E-3</v>
      </c>
      <c r="AF25" s="1">
        <v>9.903145511751513E-3</v>
      </c>
      <c r="AG25" s="1">
        <v>5.5601877934272305E-3</v>
      </c>
      <c r="AH25" s="1">
        <v>2.5229273323266179E-3</v>
      </c>
      <c r="AI25" s="1">
        <v>8.7764709688900394E-4</v>
      </c>
      <c r="AJ25" s="1">
        <v>9.3119159757881331E-3</v>
      </c>
      <c r="AK25" s="1">
        <v>0</v>
      </c>
      <c r="AL25" s="2">
        <v>3.2499433149421812E-3</v>
      </c>
      <c r="AM25" s="3">
        <v>2.7531620630295225E-3</v>
      </c>
    </row>
    <row r="26" spans="1:39">
      <c r="A26" s="234">
        <v>48</v>
      </c>
      <c r="B26" s="26" t="s">
        <v>58</v>
      </c>
      <c r="C26" s="12">
        <v>2.7571185354186337E-4</v>
      </c>
      <c r="D26" s="1">
        <v>0</v>
      </c>
      <c r="E26" s="1">
        <v>0</v>
      </c>
      <c r="F26" s="1">
        <v>6.2786956009888944E-4</v>
      </c>
      <c r="G26" s="1">
        <v>3.05723351993E-4</v>
      </c>
      <c r="H26" s="1">
        <v>0</v>
      </c>
      <c r="I26" s="1">
        <v>1.1584011338702863E-3</v>
      </c>
      <c r="J26" s="1">
        <v>1.2194834921064556E-3</v>
      </c>
      <c r="K26" s="1">
        <v>4.2832514161499996E-5</v>
      </c>
      <c r="L26" s="1">
        <v>1.8876976346418588E-3</v>
      </c>
      <c r="M26" s="1">
        <v>1.2881933578230093E-4</v>
      </c>
      <c r="N26" s="1">
        <v>4.9023384154241574E-5</v>
      </c>
      <c r="O26" s="1">
        <v>3.0394212941855871E-5</v>
      </c>
      <c r="P26" s="1">
        <v>7.1190084645010647E-5</v>
      </c>
      <c r="Q26" s="1">
        <v>6.2628579751306283E-4</v>
      </c>
      <c r="R26" s="1">
        <v>2.9790549521059627E-4</v>
      </c>
      <c r="S26" s="1">
        <v>1.636188118001887E-5</v>
      </c>
      <c r="T26" s="1">
        <v>1.077913060044771E-4</v>
      </c>
      <c r="U26" s="1">
        <v>8.5658240751051458E-5</v>
      </c>
      <c r="V26" s="1">
        <v>1.4665315825902038E-3</v>
      </c>
      <c r="W26" s="1">
        <v>8.6012925875688182E-3</v>
      </c>
      <c r="X26" s="1">
        <v>1.3850015869809852E-3</v>
      </c>
      <c r="Y26" s="1">
        <v>0</v>
      </c>
      <c r="Z26" s="1">
        <v>1.3720557969357421E-3</v>
      </c>
      <c r="AA26" s="1">
        <v>2.2872937222214195E-3</v>
      </c>
      <c r="AB26" s="1">
        <v>8.5995059583826906E-6</v>
      </c>
      <c r="AC26" s="1">
        <v>1.4858689165215544E-3</v>
      </c>
      <c r="AD26" s="1">
        <v>3.9212287961177669E-3</v>
      </c>
      <c r="AE26" s="1">
        <v>2.2378016962651705E-2</v>
      </c>
      <c r="AF26" s="1">
        <v>3.8980029409590154E-3</v>
      </c>
      <c r="AG26" s="1">
        <v>2.6741784037558687E-3</v>
      </c>
      <c r="AH26" s="1">
        <v>3.6831055946373985E-5</v>
      </c>
      <c r="AI26" s="1">
        <v>2.5480077006454952E-4</v>
      </c>
      <c r="AJ26" s="1">
        <v>1.1943576490105813E-2</v>
      </c>
      <c r="AK26" s="1">
        <v>0</v>
      </c>
      <c r="AL26" s="2">
        <v>3.7034237774922528E-3</v>
      </c>
      <c r="AM26" s="3">
        <v>2.6643840754128653E-3</v>
      </c>
    </row>
    <row r="27" spans="1:39">
      <c r="A27" s="234">
        <v>51</v>
      </c>
      <c r="B27" s="26" t="s">
        <v>21</v>
      </c>
      <c r="C27" s="12">
        <v>5.5990184658013913E-2</v>
      </c>
      <c r="D27" s="1">
        <v>2.5563014649955355E-2</v>
      </c>
      <c r="E27" s="1">
        <v>6.7311768960271343E-2</v>
      </c>
      <c r="F27" s="1">
        <v>2.3545108503708355E-2</v>
      </c>
      <c r="G27" s="1">
        <v>5.5416750125627696E-2</v>
      </c>
      <c r="H27" s="1">
        <v>8.2139544470782228E-2</v>
      </c>
      <c r="I27" s="1">
        <v>8.4304346048489312E-2</v>
      </c>
      <c r="J27" s="1">
        <v>2.3838033763070098E-2</v>
      </c>
      <c r="K27" s="1">
        <v>8.2399049118185609E-3</v>
      </c>
      <c r="L27" s="1">
        <v>3.8233699053022402E-2</v>
      </c>
      <c r="M27" s="1">
        <v>9.4122127731372483E-3</v>
      </c>
      <c r="N27" s="1">
        <v>1.5951275425044414E-2</v>
      </c>
      <c r="O27" s="1">
        <v>6.6988845323850341E-2</v>
      </c>
      <c r="P27" s="1">
        <v>6.3473079469491489E-2</v>
      </c>
      <c r="Q27" s="1">
        <v>5.2498771096182208E-2</v>
      </c>
      <c r="R27" s="1">
        <v>5.6808286355928321E-2</v>
      </c>
      <c r="S27" s="1">
        <v>5.7751986605073274E-2</v>
      </c>
      <c r="T27" s="1">
        <v>3.9554395754526607E-2</v>
      </c>
      <c r="U27" s="1">
        <v>7.3623257925528721E-2</v>
      </c>
      <c r="V27" s="1">
        <v>6.9278069233932857E-2</v>
      </c>
      <c r="W27" s="1">
        <v>1.6455756802042608E-2</v>
      </c>
      <c r="X27" s="1">
        <v>1.9505439016648873E-2</v>
      </c>
      <c r="Y27" s="1">
        <v>1.461561432031587E-2</v>
      </c>
      <c r="Z27" s="1">
        <v>1.7013838360739802E-2</v>
      </c>
      <c r="AA27" s="1">
        <v>6.9485575603484388E-3</v>
      </c>
      <c r="AB27" s="1">
        <v>1.6188569966655417E-3</v>
      </c>
      <c r="AC27" s="1">
        <v>2.8307131353264823E-2</v>
      </c>
      <c r="AD27" s="1">
        <v>1.1586039558915922E-2</v>
      </c>
      <c r="AE27" s="1">
        <v>1.2808125294923938E-2</v>
      </c>
      <c r="AF27" s="1">
        <v>1.3045371275538287E-2</v>
      </c>
      <c r="AG27" s="1">
        <v>5.0202441314553987E-2</v>
      </c>
      <c r="AH27" s="1">
        <v>4.3000257817391627E-2</v>
      </c>
      <c r="AI27" s="1">
        <v>2.1726821218837462E-2</v>
      </c>
      <c r="AJ27" s="1">
        <v>5.2385246760607448E-2</v>
      </c>
      <c r="AK27" s="1">
        <v>0.23658448150833938</v>
      </c>
      <c r="AL27" s="2">
        <v>1.5191595495427406E-2</v>
      </c>
      <c r="AM27" s="3">
        <v>2.9592409339634196E-2</v>
      </c>
    </row>
    <row r="28" spans="1:39">
      <c r="A28" s="235">
        <v>53</v>
      </c>
      <c r="B28" s="27" t="s">
        <v>22</v>
      </c>
      <c r="C28" s="14">
        <v>5.6038434232383739E-3</v>
      </c>
      <c r="D28" s="28">
        <v>5.9525777968848174E-3</v>
      </c>
      <c r="E28" s="28">
        <v>9.9009900990099011E-3</v>
      </c>
      <c r="F28" s="28">
        <v>3.5513871993093436E-2</v>
      </c>
      <c r="G28" s="28">
        <v>5.8649686721415741E-3</v>
      </c>
      <c r="H28" s="28">
        <v>1.0872925899206432E-2</v>
      </c>
      <c r="I28" s="28">
        <v>7.7681017212478023E-3</v>
      </c>
      <c r="J28" s="28">
        <v>5.3118876839522442E-3</v>
      </c>
      <c r="K28" s="28">
        <v>2.810883741848437E-3</v>
      </c>
      <c r="L28" s="28">
        <v>9.7305076968003008E-3</v>
      </c>
      <c r="M28" s="28">
        <v>2.7262092040015208E-3</v>
      </c>
      <c r="N28" s="28">
        <v>5.152124229924341E-3</v>
      </c>
      <c r="O28" s="28">
        <v>9.8781192061031583E-3</v>
      </c>
      <c r="P28" s="28">
        <v>7.955491959079939E-3</v>
      </c>
      <c r="Q28" s="28">
        <v>7.2969577803266156E-3</v>
      </c>
      <c r="R28" s="28">
        <v>4.3310875842155917E-3</v>
      </c>
      <c r="S28" s="28">
        <v>2.8796910876833213E-3</v>
      </c>
      <c r="T28" s="28">
        <v>4.414429997067074E-3</v>
      </c>
      <c r="U28" s="28">
        <v>4.3600044542285192E-3</v>
      </c>
      <c r="V28" s="28">
        <v>1.3628110862565327E-2</v>
      </c>
      <c r="W28" s="28">
        <v>2.0984600654272718E-2</v>
      </c>
      <c r="X28" s="28">
        <v>4.2415673601292666E-3</v>
      </c>
      <c r="Y28" s="28">
        <v>9.7216231460897848E-3</v>
      </c>
      <c r="Z28" s="28">
        <v>1.5988261300403993E-2</v>
      </c>
      <c r="AA28" s="28">
        <v>5.5906273926296171E-2</v>
      </c>
      <c r="AB28" s="28">
        <v>7.4319080368832807E-2</v>
      </c>
      <c r="AC28" s="28">
        <v>1.9226367122033371E-2</v>
      </c>
      <c r="AD28" s="28">
        <v>6.5989297861738776E-3</v>
      </c>
      <c r="AE28" s="28">
        <v>4.1145790421120175E-2</v>
      </c>
      <c r="AF28" s="28">
        <v>1.3061801214172466E-3</v>
      </c>
      <c r="AG28" s="28">
        <v>5.7254460093896717E-3</v>
      </c>
      <c r="AH28" s="28">
        <v>5.9684726161099037E-2</v>
      </c>
      <c r="AI28" s="28">
        <v>1.1599501722938541E-2</v>
      </c>
      <c r="AJ28" s="28">
        <v>9.4285178718235205E-3</v>
      </c>
      <c r="AK28" s="28">
        <v>0</v>
      </c>
      <c r="AL28" s="29">
        <v>4.8749149724132716E-3</v>
      </c>
      <c r="AM28" s="4">
        <v>1.317095032325632E-2</v>
      </c>
    </row>
    <row r="29" spans="1:39">
      <c r="A29" s="234">
        <v>55</v>
      </c>
      <c r="B29" s="26" t="s">
        <v>23</v>
      </c>
      <c r="C29" s="12">
        <v>8.5470674597977654E-4</v>
      </c>
      <c r="D29" s="1">
        <v>5.2911802638976155E-4</v>
      </c>
      <c r="E29" s="1">
        <v>5.2372995485946581E-4</v>
      </c>
      <c r="F29" s="1">
        <v>1.8051249852843072E-3</v>
      </c>
      <c r="G29" s="1">
        <v>6.6767168826057472E-4</v>
      </c>
      <c r="H29" s="1">
        <v>8.7601772647634749E-4</v>
      </c>
      <c r="I29" s="1">
        <v>7.2229717758970791E-4</v>
      </c>
      <c r="J29" s="1">
        <v>6.472529994292405E-4</v>
      </c>
      <c r="K29" s="1">
        <v>1.1912793001167185E-4</v>
      </c>
      <c r="L29" s="1">
        <v>1.2306537065620959E-3</v>
      </c>
      <c r="M29" s="1">
        <v>4.0676105483433066E-4</v>
      </c>
      <c r="N29" s="1">
        <v>1.4006681186926165E-4</v>
      </c>
      <c r="O29" s="1">
        <v>1.91483541533692E-3</v>
      </c>
      <c r="P29" s="1">
        <v>1.0785297823719113E-3</v>
      </c>
      <c r="Q29" s="1">
        <v>8.6660476632621482E-4</v>
      </c>
      <c r="R29" s="1">
        <v>9.1663229295568078E-4</v>
      </c>
      <c r="S29" s="1">
        <v>2.2961173255959815E-3</v>
      </c>
      <c r="T29" s="1">
        <v>6.7181558160929911E-4</v>
      </c>
      <c r="U29" s="1">
        <v>1.6446382224201879E-3</v>
      </c>
      <c r="V29" s="1">
        <v>1.9921557613024245E-3</v>
      </c>
      <c r="W29" s="1">
        <v>3.8873374291869467E-3</v>
      </c>
      <c r="X29" s="1">
        <v>1.1830221888795914E-3</v>
      </c>
      <c r="Y29" s="1">
        <v>1.7419290620126746E-3</v>
      </c>
      <c r="Z29" s="1">
        <v>1.7462528324636718E-2</v>
      </c>
      <c r="AA29" s="1">
        <v>1.3747839109351902E-2</v>
      </c>
      <c r="AB29" s="1">
        <v>1.5072784068555261E-2</v>
      </c>
      <c r="AC29" s="1">
        <v>1.638339096951414E-2</v>
      </c>
      <c r="AD29" s="1">
        <v>7.9247817327065141E-3</v>
      </c>
      <c r="AE29" s="1">
        <v>6.4914475178951729E-4</v>
      </c>
      <c r="AF29" s="1">
        <v>2.8629168070057258E-3</v>
      </c>
      <c r="AG29" s="1">
        <v>9.6646009389671356E-3</v>
      </c>
      <c r="AH29" s="1">
        <v>1.3609075172185186E-2</v>
      </c>
      <c r="AI29" s="1">
        <v>5.2941937780078621E-3</v>
      </c>
      <c r="AJ29" s="1">
        <v>8.3850047009751752E-3</v>
      </c>
      <c r="AK29" s="1">
        <v>0</v>
      </c>
      <c r="AL29" s="2">
        <v>2.1011261431486659E-2</v>
      </c>
      <c r="AM29" s="3">
        <v>4.8522155092770624E-3</v>
      </c>
    </row>
    <row r="30" spans="1:39">
      <c r="A30" s="234">
        <v>57</v>
      </c>
      <c r="B30" s="26" t="s">
        <v>67</v>
      </c>
      <c r="C30" s="12">
        <v>5.2764355971574105E-2</v>
      </c>
      <c r="D30" s="1">
        <v>5.4631436224742883E-2</v>
      </c>
      <c r="E30" s="1">
        <v>4.3295009601715839E-2</v>
      </c>
      <c r="F30" s="1">
        <v>0.31389553820193855</v>
      </c>
      <c r="G30" s="1">
        <v>2.640465823994715E-2</v>
      </c>
      <c r="H30" s="1">
        <v>1.8241780892507473E-2</v>
      </c>
      <c r="I30" s="1">
        <v>3.4697521021573516E-2</v>
      </c>
      <c r="J30" s="1">
        <v>1.7259589641598364E-2</v>
      </c>
      <c r="K30" s="1">
        <v>2.2920749140672686E-2</v>
      </c>
      <c r="L30" s="1">
        <v>5.2980684994368192E-2</v>
      </c>
      <c r="M30" s="1">
        <v>1.3418214073932497E-2</v>
      </c>
      <c r="N30" s="1">
        <v>5.2016145034514794E-2</v>
      </c>
      <c r="O30" s="1">
        <v>2.9755934470076899E-2</v>
      </c>
      <c r="P30" s="1">
        <v>2.3435775865137502E-2</v>
      </c>
      <c r="Q30" s="1">
        <v>2.0987856609681943E-2</v>
      </c>
      <c r="R30" s="1">
        <v>1.8309730051789725E-2</v>
      </c>
      <c r="S30" s="1">
        <v>1.3209492072668569E-2</v>
      </c>
      <c r="T30" s="1">
        <v>1.8146541027125807E-2</v>
      </c>
      <c r="U30" s="1">
        <v>6.4269378035513913E-2</v>
      </c>
      <c r="V30" s="1">
        <v>4.3127263243422177E-2</v>
      </c>
      <c r="W30" s="1">
        <v>4.2355381792068936E-2</v>
      </c>
      <c r="X30" s="1">
        <v>1.5812101451366245E-2</v>
      </c>
      <c r="Y30" s="1">
        <v>5.9623743322605262E-2</v>
      </c>
      <c r="Z30" s="1">
        <v>5.0895994012847431E-2</v>
      </c>
      <c r="AA30" s="1">
        <v>3.4583881079987867E-2</v>
      </c>
      <c r="AB30" s="1">
        <v>2.4487093216494712E-3</v>
      </c>
      <c r="AC30" s="1">
        <v>0.16062304302683966</v>
      </c>
      <c r="AD30" s="1">
        <v>2.3579366970688274E-2</v>
      </c>
      <c r="AE30" s="1">
        <v>3.3887852753996611E-2</v>
      </c>
      <c r="AF30" s="1">
        <v>2.2303641695898265E-2</v>
      </c>
      <c r="AG30" s="1">
        <v>1.5334460093896714E-2</v>
      </c>
      <c r="AH30" s="1">
        <v>3.3902986998637252E-2</v>
      </c>
      <c r="AI30" s="1">
        <v>1.6100981994078917E-2</v>
      </c>
      <c r="AJ30" s="1">
        <v>3.5351038125868053E-2</v>
      </c>
      <c r="AK30" s="1">
        <v>4.8042059463379264E-2</v>
      </c>
      <c r="AL30" s="2">
        <v>0.11386138613861387</v>
      </c>
      <c r="AM30" s="3">
        <v>3.4115244272395553E-2</v>
      </c>
    </row>
    <row r="31" spans="1:39">
      <c r="A31" s="234">
        <v>59</v>
      </c>
      <c r="B31" s="26" t="s">
        <v>24</v>
      </c>
      <c r="C31" s="12">
        <v>2.9156528512052056E-3</v>
      </c>
      <c r="D31" s="1">
        <v>1.686563709117365E-3</v>
      </c>
      <c r="E31" s="1">
        <v>6.0104247200538693E-3</v>
      </c>
      <c r="F31" s="1">
        <v>9.8497037240513289E-3</v>
      </c>
      <c r="G31" s="1">
        <v>3.8900660994971377E-3</v>
      </c>
      <c r="H31" s="1">
        <v>5.1015149953622593E-3</v>
      </c>
      <c r="I31" s="1">
        <v>3.952192103792742E-3</v>
      </c>
      <c r="J31" s="1">
        <v>4.4513354006201862E-3</v>
      </c>
      <c r="K31" s="1">
        <v>6.157173910715624E-4</v>
      </c>
      <c r="L31" s="1">
        <v>7.1440490592799633E-3</v>
      </c>
      <c r="M31" s="1">
        <v>1.3750063884589076E-3</v>
      </c>
      <c r="N31" s="1">
        <v>2.4488347608475911E-3</v>
      </c>
      <c r="O31" s="1">
        <v>5.8356888848363269E-3</v>
      </c>
      <c r="P31" s="1">
        <v>6.2469299275996837E-3</v>
      </c>
      <c r="Q31" s="1">
        <v>9.9404664372712871E-3</v>
      </c>
      <c r="R31" s="1">
        <v>1.3818231816306889E-2</v>
      </c>
      <c r="S31" s="1">
        <v>1.2195055439507399E-2</v>
      </c>
      <c r="T31" s="1">
        <v>2.6847555518789527E-3</v>
      </c>
      <c r="U31" s="1">
        <v>5.7990628988461839E-3</v>
      </c>
      <c r="V31" s="1">
        <v>9.1984231274638631E-3</v>
      </c>
      <c r="W31" s="1">
        <v>1.2603526689539615E-2</v>
      </c>
      <c r="X31" s="1">
        <v>3.9155149031941602E-2</v>
      </c>
      <c r="Y31" s="1">
        <v>9.7382129466803812E-3</v>
      </c>
      <c r="Z31" s="1">
        <v>4.271909582908897E-2</v>
      </c>
      <c r="AA31" s="1">
        <v>6.0124525085592941E-2</v>
      </c>
      <c r="AB31" s="1">
        <v>3.592443614114369E-3</v>
      </c>
      <c r="AC31" s="1">
        <v>1.3695746368103074E-2</v>
      </c>
      <c r="AD31" s="1">
        <v>0.20302866179943241</v>
      </c>
      <c r="AE31" s="1">
        <v>2.6500086136515142E-2</v>
      </c>
      <c r="AF31" s="1">
        <v>1.6602452989838083E-2</v>
      </c>
      <c r="AG31" s="1">
        <v>1.4647887323943662E-2</v>
      </c>
      <c r="AH31" s="1">
        <v>6.3644064675334247E-2</v>
      </c>
      <c r="AI31" s="1">
        <v>5.4240208370407522E-2</v>
      </c>
      <c r="AJ31" s="1">
        <v>2.0960297792386635E-2</v>
      </c>
      <c r="AK31" s="1">
        <v>0</v>
      </c>
      <c r="AL31" s="2">
        <v>4.2362633209885876E-2</v>
      </c>
      <c r="AM31" s="3">
        <v>1.6935042048483225E-2</v>
      </c>
    </row>
    <row r="32" spans="1:39">
      <c r="A32" s="234">
        <v>61</v>
      </c>
      <c r="B32" s="26" t="s">
        <v>25</v>
      </c>
      <c r="C32" s="12">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0</v>
      </c>
      <c r="AF32" s="1">
        <v>0</v>
      </c>
      <c r="AG32" s="1">
        <v>0</v>
      </c>
      <c r="AH32" s="1">
        <v>0</v>
      </c>
      <c r="AI32" s="1">
        <v>0</v>
      </c>
      <c r="AJ32" s="1">
        <v>0</v>
      </c>
      <c r="AK32" s="1">
        <v>0</v>
      </c>
      <c r="AL32" s="2">
        <v>0.22685360139067343</v>
      </c>
      <c r="AM32" s="3">
        <v>5.6998316541475463E-4</v>
      </c>
    </row>
    <row r="33" spans="1:39">
      <c r="A33" s="235">
        <v>63</v>
      </c>
      <c r="B33" s="27" t="s">
        <v>26</v>
      </c>
      <c r="C33" s="14">
        <v>3.8599659495860874E-4</v>
      </c>
      <c r="D33" s="28">
        <v>5.1589007573001749E-3</v>
      </c>
      <c r="E33" s="28">
        <v>1.5711898645783973E-3</v>
      </c>
      <c r="F33" s="28">
        <v>3.6102499705686145E-3</v>
      </c>
      <c r="G33" s="28">
        <v>3.3067318876484251E-3</v>
      </c>
      <c r="H33" s="28">
        <v>9.4300731732453874E-3</v>
      </c>
      <c r="I33" s="28">
        <v>2.8755604617250637E-3</v>
      </c>
      <c r="J33" s="28">
        <v>3.0812184831920164E-2</v>
      </c>
      <c r="K33" s="28">
        <v>1.9194320408622186E-3</v>
      </c>
      <c r="L33" s="28">
        <v>1.8657961703725336E-2</v>
      </c>
      <c r="M33" s="28">
        <v>4.0333053991404109E-3</v>
      </c>
      <c r="N33" s="28">
        <v>6.5808057109908091E-3</v>
      </c>
      <c r="O33" s="28">
        <v>7.9024953648825259E-3</v>
      </c>
      <c r="P33" s="28">
        <v>4.0948536687810122E-2</v>
      </c>
      <c r="Q33" s="28">
        <v>6.940120523604057E-2</v>
      </c>
      <c r="R33" s="28">
        <v>4.8352353453412163E-2</v>
      </c>
      <c r="S33" s="28">
        <v>3.4638102458099951E-2</v>
      </c>
      <c r="T33" s="28">
        <v>3.8140574903677185E-2</v>
      </c>
      <c r="U33" s="28">
        <v>1.98127510857182E-2</v>
      </c>
      <c r="V33" s="28">
        <v>1.8376784263373824E-3</v>
      </c>
      <c r="W33" s="28">
        <v>5.6714274315806269E-3</v>
      </c>
      <c r="X33" s="28">
        <v>1.7312519837262314E-4</v>
      </c>
      <c r="Y33" s="28">
        <v>2.4884700885895351E-4</v>
      </c>
      <c r="Z33" s="28">
        <v>3.2153226756473957E-3</v>
      </c>
      <c r="AA33" s="28">
        <v>7.3674934631553092E-4</v>
      </c>
      <c r="AB33" s="28">
        <v>0</v>
      </c>
      <c r="AC33" s="28">
        <v>1.8271895617197654E-3</v>
      </c>
      <c r="AD33" s="28">
        <v>1.7691024502263914E-2</v>
      </c>
      <c r="AE33" s="28">
        <v>2.0722697845588437E-4</v>
      </c>
      <c r="AF33" s="28">
        <v>1.7004986486375473E-3</v>
      </c>
      <c r="AG33" s="28">
        <v>3.1384037558685445E-3</v>
      </c>
      <c r="AH33" s="28">
        <v>0</v>
      </c>
      <c r="AI33" s="28">
        <v>2.6895636840146894E-3</v>
      </c>
      <c r="AJ33" s="28">
        <v>4.0294072933747986E-4</v>
      </c>
      <c r="AK33" s="28">
        <v>0</v>
      </c>
      <c r="AL33" s="29">
        <v>2.5092585594437306E-2</v>
      </c>
      <c r="AM33" s="4">
        <v>9.9841528918361289E-3</v>
      </c>
    </row>
    <row r="34" spans="1:39">
      <c r="A34" s="234">
        <v>64</v>
      </c>
      <c r="B34" s="26" t="s">
        <v>62</v>
      </c>
      <c r="C34" s="12">
        <v>2.5503346452622364E-4</v>
      </c>
      <c r="D34" s="1">
        <v>0</v>
      </c>
      <c r="E34" s="1">
        <v>0</v>
      </c>
      <c r="F34" s="1">
        <v>0</v>
      </c>
      <c r="G34" s="1">
        <v>0</v>
      </c>
      <c r="H34" s="1">
        <v>0</v>
      </c>
      <c r="I34" s="1">
        <v>0</v>
      </c>
      <c r="J34" s="1">
        <v>2.9420590883147299E-6</v>
      </c>
      <c r="K34" s="1">
        <v>0</v>
      </c>
      <c r="L34" s="1">
        <v>0</v>
      </c>
      <c r="M34" s="1">
        <v>1.4002101715467491E-6</v>
      </c>
      <c r="N34" s="1">
        <v>0</v>
      </c>
      <c r="O34" s="1">
        <v>0</v>
      </c>
      <c r="P34" s="1">
        <v>0</v>
      </c>
      <c r="Q34" s="1">
        <v>0</v>
      </c>
      <c r="R34" s="1">
        <v>0</v>
      </c>
      <c r="S34" s="1">
        <v>0</v>
      </c>
      <c r="T34" s="1">
        <v>0</v>
      </c>
      <c r="U34" s="1">
        <v>0</v>
      </c>
      <c r="V34" s="1">
        <v>0</v>
      </c>
      <c r="W34" s="1">
        <v>0</v>
      </c>
      <c r="X34" s="1">
        <v>2.5968779755893468E-4</v>
      </c>
      <c r="Y34" s="1">
        <v>0</v>
      </c>
      <c r="Z34" s="1">
        <v>2.4253511561995441E-5</v>
      </c>
      <c r="AA34" s="1">
        <v>1.1556852491224015E-4</v>
      </c>
      <c r="AB34" s="1">
        <v>6.4496294687870179E-6</v>
      </c>
      <c r="AC34" s="1">
        <v>2.3279294304237282E-3</v>
      </c>
      <c r="AD34" s="1">
        <v>7.5391581273424467E-4</v>
      </c>
      <c r="AE34" s="1">
        <v>2.2470395254252522E-5</v>
      </c>
      <c r="AF34" s="1">
        <v>2.8752392609813602E-5</v>
      </c>
      <c r="AG34" s="1">
        <v>2.8606197183098592E-2</v>
      </c>
      <c r="AH34" s="1">
        <v>0</v>
      </c>
      <c r="AI34" s="1">
        <v>1.6177826670765049E-5</v>
      </c>
      <c r="AJ34" s="1">
        <v>2.3615573880584899E-5</v>
      </c>
      <c r="AK34" s="1">
        <v>0</v>
      </c>
      <c r="AL34" s="2">
        <v>3.2121532763963417E-3</v>
      </c>
      <c r="AM34" s="3">
        <v>1.9527359286889627E-3</v>
      </c>
    </row>
    <row r="35" spans="1:39">
      <c r="A35" s="234">
        <v>65</v>
      </c>
      <c r="B35" s="26" t="s">
        <v>63</v>
      </c>
      <c r="C35" s="12">
        <v>6.2035167046919264E-5</v>
      </c>
      <c r="D35" s="1">
        <v>9.9209629948080291E-5</v>
      </c>
      <c r="E35" s="1">
        <v>9.4770182307903333E-3</v>
      </c>
      <c r="F35" s="1">
        <v>3.1393478004944474E-3</v>
      </c>
      <c r="G35" s="1">
        <v>9.3122630204764368E-4</v>
      </c>
      <c r="H35" s="1">
        <v>1.1336699989693908E-3</v>
      </c>
      <c r="I35" s="1">
        <v>5.0424519944941874E-4</v>
      </c>
      <c r="J35" s="1">
        <v>8.4142889925801275E-4</v>
      </c>
      <c r="K35" s="1">
        <v>1.5928341203807811E-4</v>
      </c>
      <c r="L35" s="1">
        <v>1.1367902882649869E-3</v>
      </c>
      <c r="M35" s="1">
        <v>8.20523160526395E-4</v>
      </c>
      <c r="N35" s="1">
        <v>3.7117705145354334E-4</v>
      </c>
      <c r="O35" s="1">
        <v>8.8143217531382024E-4</v>
      </c>
      <c r="P35" s="1">
        <v>1.1746363966426757E-3</v>
      </c>
      <c r="Q35" s="1">
        <v>9.0665792779507347E-4</v>
      </c>
      <c r="R35" s="1">
        <v>5.0414776112562448E-4</v>
      </c>
      <c r="S35" s="1">
        <v>3.8177722753377367E-5</v>
      </c>
      <c r="T35" s="1">
        <v>3.0582649610572571E-4</v>
      </c>
      <c r="U35" s="1">
        <v>5.9104186118225501E-4</v>
      </c>
      <c r="V35" s="1">
        <v>1.2157566881664343E-3</v>
      </c>
      <c r="W35" s="1">
        <v>1.1936487672544482E-3</v>
      </c>
      <c r="X35" s="1">
        <v>9.3487607121216492E-3</v>
      </c>
      <c r="Y35" s="1">
        <v>2.0903148744152097E-3</v>
      </c>
      <c r="Z35" s="1">
        <v>6.8429550478487137E-4</v>
      </c>
      <c r="AA35" s="1">
        <v>3.1251655278351606E-3</v>
      </c>
      <c r="AB35" s="1">
        <v>3.6332912674166866E-4</v>
      </c>
      <c r="AC35" s="1">
        <v>1.6432443038285139E-3</v>
      </c>
      <c r="AD35" s="1">
        <v>1.3951775385081999E-3</v>
      </c>
      <c r="AE35" s="1">
        <v>2.4967105838058359E-6</v>
      </c>
      <c r="AF35" s="1">
        <v>8.7900171692858727E-4</v>
      </c>
      <c r="AG35" s="1">
        <v>1.056150234741784E-3</v>
      </c>
      <c r="AH35" s="1">
        <v>0</v>
      </c>
      <c r="AI35" s="1">
        <v>2.5035186773008913E-3</v>
      </c>
      <c r="AJ35" s="1">
        <v>1.1179022285721877E-2</v>
      </c>
      <c r="AK35" s="1">
        <v>0</v>
      </c>
      <c r="AL35" s="2">
        <v>2.040662081475323E-3</v>
      </c>
      <c r="AM35" s="3">
        <v>1.584615866667806E-3</v>
      </c>
    </row>
    <row r="36" spans="1:39">
      <c r="A36" s="234">
        <v>66</v>
      </c>
      <c r="B36" s="26" t="s">
        <v>27</v>
      </c>
      <c r="C36" s="12">
        <v>2.4048966425189035E-2</v>
      </c>
      <c r="D36" s="1">
        <v>3.2441548993022255E-2</v>
      </c>
      <c r="E36" s="1">
        <v>1.3891313564605831E-2</v>
      </c>
      <c r="F36" s="1">
        <v>3.8692461641094064E-2</v>
      </c>
      <c r="G36" s="1">
        <v>2.862203105727569E-2</v>
      </c>
      <c r="H36" s="1">
        <v>1.9942285890961559E-2</v>
      </c>
      <c r="I36" s="1">
        <v>1.9692819275794866E-2</v>
      </c>
      <c r="J36" s="1">
        <v>1.9423474101053845E-2</v>
      </c>
      <c r="K36" s="1">
        <v>4.54426204932164E-3</v>
      </c>
      <c r="L36" s="1">
        <v>4.1758791873513827E-2</v>
      </c>
      <c r="M36" s="1">
        <v>6.3779573313954424E-3</v>
      </c>
      <c r="N36" s="1">
        <v>9.4148242044788701E-3</v>
      </c>
      <c r="O36" s="1">
        <v>2.3373149752287166E-2</v>
      </c>
      <c r="P36" s="1">
        <v>2.9145220653667356E-2</v>
      </c>
      <c r="Q36" s="1">
        <v>5.3886066961603585E-2</v>
      </c>
      <c r="R36" s="1">
        <v>3.774233466245016E-2</v>
      </c>
      <c r="S36" s="1">
        <v>2.2852094048093022E-2</v>
      </c>
      <c r="T36" s="1">
        <v>2.3959751227692842E-2</v>
      </c>
      <c r="U36" s="1">
        <v>4.088467831047686E-2</v>
      </c>
      <c r="V36" s="1">
        <v>0.10300227703604137</v>
      </c>
      <c r="W36" s="1">
        <v>6.9684832043405406E-2</v>
      </c>
      <c r="X36" s="1">
        <v>0.13275817295207318</v>
      </c>
      <c r="Y36" s="1">
        <v>5.5326984969640662E-2</v>
      </c>
      <c r="Z36" s="1">
        <v>8.1252728520050721E-2</v>
      </c>
      <c r="AA36" s="1">
        <v>0.10834549210522514</v>
      </c>
      <c r="AB36" s="1">
        <v>2.5458837389791957E-2</v>
      </c>
      <c r="AC36" s="1">
        <v>0.10779805263286979</v>
      </c>
      <c r="AD36" s="1">
        <v>0.12466474577005568</v>
      </c>
      <c r="AE36" s="1">
        <v>7.6194613596586497E-2</v>
      </c>
      <c r="AF36" s="1">
        <v>4.6804787684117999E-2</v>
      </c>
      <c r="AG36" s="1">
        <v>5.2023286384976525E-2</v>
      </c>
      <c r="AH36" s="1">
        <v>7.5098523074656545E-2</v>
      </c>
      <c r="AI36" s="1">
        <v>0.11876951450342162</v>
      </c>
      <c r="AJ36" s="1">
        <v>3.881219567274128E-2</v>
      </c>
      <c r="AK36" s="1">
        <v>0</v>
      </c>
      <c r="AL36" s="2">
        <v>5.267931373290001E-2</v>
      </c>
      <c r="AM36" s="3">
        <v>4.5120676345841063E-2</v>
      </c>
    </row>
    <row r="37" spans="1:39">
      <c r="A37" s="234">
        <v>67</v>
      </c>
      <c r="B37" s="26" t="s">
        <v>28</v>
      </c>
      <c r="C37" s="12">
        <v>1.1717753775529195E-4</v>
      </c>
      <c r="D37" s="1">
        <v>3.30698766493601E-4</v>
      </c>
      <c r="E37" s="1">
        <v>9.7264134473900796E-4</v>
      </c>
      <c r="F37" s="1">
        <v>1.1772554251854177E-4</v>
      </c>
      <c r="G37" s="1">
        <v>4.8107502169932983E-3</v>
      </c>
      <c r="H37" s="1">
        <v>0</v>
      </c>
      <c r="I37" s="1">
        <v>4.0884745901304227E-5</v>
      </c>
      <c r="J37" s="1">
        <v>5.7370152222137227E-5</v>
      </c>
      <c r="K37" s="1">
        <v>1.6062192810562499E-5</v>
      </c>
      <c r="L37" s="1">
        <v>4.1717074798715115E-5</v>
      </c>
      <c r="M37" s="1">
        <v>4.8307250918362846E-5</v>
      </c>
      <c r="N37" s="1">
        <v>4.2020043560778493E-5</v>
      </c>
      <c r="O37" s="1">
        <v>0</v>
      </c>
      <c r="P37" s="1">
        <v>1.5661818621902341E-4</v>
      </c>
      <c r="Q37" s="1">
        <v>2.767309337848417E-4</v>
      </c>
      <c r="R37" s="1">
        <v>2.291580732389202E-5</v>
      </c>
      <c r="S37" s="1">
        <v>2.290663365202642E-4</v>
      </c>
      <c r="T37" s="1">
        <v>9.0243884096771523E-5</v>
      </c>
      <c r="U37" s="1">
        <v>7.709241667594631E-5</v>
      </c>
      <c r="V37" s="1">
        <v>2.6883068682228087E-4</v>
      </c>
      <c r="W37" s="1">
        <v>7.9789356099896279E-5</v>
      </c>
      <c r="X37" s="1">
        <v>2.5968779755893468E-4</v>
      </c>
      <c r="Y37" s="1">
        <v>6.6359202362387609E-5</v>
      </c>
      <c r="Z37" s="1">
        <v>8.835207783298339E-4</v>
      </c>
      <c r="AA37" s="1">
        <v>2.4076776023383364E-4</v>
      </c>
      <c r="AB37" s="1">
        <v>5.8046665219083169E-4</v>
      </c>
      <c r="AC37" s="1">
        <v>3.5971517098733641E-4</v>
      </c>
      <c r="AD37" s="1">
        <v>7.9291145822049866E-3</v>
      </c>
      <c r="AE37" s="1">
        <v>5.4677961785347807E-4</v>
      </c>
      <c r="AF37" s="1">
        <v>8.1328196239187041E-4</v>
      </c>
      <c r="AG37" s="1">
        <v>2.1337840375586854E-2</v>
      </c>
      <c r="AH37" s="1">
        <v>2.7070826120584876E-3</v>
      </c>
      <c r="AI37" s="1">
        <v>1.4357821170303982E-3</v>
      </c>
      <c r="AJ37" s="1">
        <v>8.4440436356766381E-3</v>
      </c>
      <c r="AK37" s="1">
        <v>0</v>
      </c>
      <c r="AL37" s="2">
        <v>3.0232030836671452E-3</v>
      </c>
      <c r="AM37" s="3">
        <v>2.4422966817921571E-3</v>
      </c>
    </row>
    <row r="38" spans="1:39">
      <c r="A38" s="235">
        <v>68</v>
      </c>
      <c r="B38" s="27" t="s">
        <v>29</v>
      </c>
      <c r="C38" s="14">
        <v>3.7221100228151558E-4</v>
      </c>
      <c r="D38" s="28">
        <v>1.2235854360263237E-3</v>
      </c>
      <c r="E38" s="28">
        <v>1.1222784746988553E-3</v>
      </c>
      <c r="F38" s="28">
        <v>1.7658831377781266E-3</v>
      </c>
      <c r="G38" s="28">
        <v>4.2871550509363215E-4</v>
      </c>
      <c r="H38" s="28">
        <v>8.2448727197773888E-4</v>
      </c>
      <c r="I38" s="28">
        <v>3.2707796721043381E-4</v>
      </c>
      <c r="J38" s="28">
        <v>1.9858898846124426E-4</v>
      </c>
      <c r="K38" s="28">
        <v>2.0077741013203124E-5</v>
      </c>
      <c r="L38" s="28">
        <v>8.4477076467398104E-4</v>
      </c>
      <c r="M38" s="28">
        <v>7.7711664520844576E-5</v>
      </c>
      <c r="N38" s="28">
        <v>1.2839457754682316E-4</v>
      </c>
      <c r="O38" s="28">
        <v>2.7354791647670281E-4</v>
      </c>
      <c r="P38" s="28">
        <v>1.4380397098292151E-3</v>
      </c>
      <c r="Q38" s="28">
        <v>5.9351502903854205E-4</v>
      </c>
      <c r="R38" s="28">
        <v>1.008295522251249E-3</v>
      </c>
      <c r="S38" s="28">
        <v>2.9996782163367928E-4</v>
      </c>
      <c r="T38" s="28">
        <v>2.1056906289246689E-4</v>
      </c>
      <c r="U38" s="28">
        <v>3.6833043522952125E-4</v>
      </c>
      <c r="V38" s="28">
        <v>9.8103138698578613E-4</v>
      </c>
      <c r="W38" s="28">
        <v>3.5107316683954364E-5</v>
      </c>
      <c r="X38" s="28">
        <v>7.5020919294803358E-4</v>
      </c>
      <c r="Y38" s="28">
        <v>3.334549918709977E-3</v>
      </c>
      <c r="Z38" s="28">
        <v>2.5067736593005286E-3</v>
      </c>
      <c r="AA38" s="28">
        <v>3.799315256489895E-3</v>
      </c>
      <c r="AB38" s="28">
        <v>2.9238320258501149E-4</v>
      </c>
      <c r="AC38" s="28">
        <v>2.0908444313638926E-3</v>
      </c>
      <c r="AD38" s="28">
        <v>2.1620918997378624E-3</v>
      </c>
      <c r="AE38" s="28">
        <v>2.9086678301337987E-3</v>
      </c>
      <c r="AF38" s="28">
        <v>2.7930895678104643E-3</v>
      </c>
      <c r="AG38" s="28">
        <v>2.2460093896713614E-3</v>
      </c>
      <c r="AH38" s="28">
        <v>4.567050937350374E-3</v>
      </c>
      <c r="AI38" s="28">
        <v>1.5288046203872972E-3</v>
      </c>
      <c r="AJ38" s="28">
        <v>1.3180442172101446E-3</v>
      </c>
      <c r="AK38" s="28">
        <v>0</v>
      </c>
      <c r="AL38" s="29">
        <v>3.7790038545839315E-4</v>
      </c>
      <c r="AM38" s="4">
        <v>1.0474853041571835E-3</v>
      </c>
    </row>
    <row r="39" spans="1:39">
      <c r="A39" s="236">
        <v>69</v>
      </c>
      <c r="B39" s="26" t="s">
        <v>30</v>
      </c>
      <c r="C39" s="12">
        <v>1.4916011276614809E-2</v>
      </c>
      <c r="D39" s="1">
        <v>1.2798042263302358E-2</v>
      </c>
      <c r="E39" s="1">
        <v>1.5337805820884355E-2</v>
      </c>
      <c r="F39" s="1">
        <v>8.2800298238041043E-3</v>
      </c>
      <c r="G39" s="1">
        <v>3.4859490250236319E-3</v>
      </c>
      <c r="H39" s="1">
        <v>3.4010099969081727E-3</v>
      </c>
      <c r="I39" s="1">
        <v>4.4291808059746243E-3</v>
      </c>
      <c r="J39" s="1">
        <v>2.1403479867489659E-3</v>
      </c>
      <c r="K39" s="1">
        <v>4.9123539678970311E-4</v>
      </c>
      <c r="L39" s="1">
        <v>7.7489466438613328E-3</v>
      </c>
      <c r="M39" s="1">
        <v>1.8762816298726439E-3</v>
      </c>
      <c r="N39" s="1">
        <v>3.7397838769092856E-3</v>
      </c>
      <c r="O39" s="1">
        <v>5.0758335612899304E-3</v>
      </c>
      <c r="P39" s="1">
        <v>6.6776299397019985E-3</v>
      </c>
      <c r="Q39" s="1">
        <v>1.8606514100533436E-3</v>
      </c>
      <c r="R39" s="1">
        <v>5.7976992529446816E-3</v>
      </c>
      <c r="S39" s="1">
        <v>5.2085321756393408E-3</v>
      </c>
      <c r="T39" s="1">
        <v>1.9628044791047809E-3</v>
      </c>
      <c r="U39" s="1">
        <v>4.4199652227542548E-3</v>
      </c>
      <c r="V39" s="1">
        <v>1.7451926452738964E-2</v>
      </c>
      <c r="W39" s="1">
        <v>5.7671746589005026E-3</v>
      </c>
      <c r="X39" s="1">
        <v>9.7238653085956663E-3</v>
      </c>
      <c r="Y39" s="1">
        <v>1.4101330502007366E-3</v>
      </c>
      <c r="Z39" s="1">
        <v>1.9382020525400355E-2</v>
      </c>
      <c r="AA39" s="1">
        <v>1.0367459755668877E-2</v>
      </c>
      <c r="AB39" s="1">
        <v>1.319594189313824E-2</v>
      </c>
      <c r="AC39" s="1">
        <v>2.5711459380799384E-2</v>
      </c>
      <c r="AD39" s="1">
        <v>1.3717801512164476E-2</v>
      </c>
      <c r="AE39" s="1">
        <v>1.6628092488146866E-3</v>
      </c>
      <c r="AF39" s="1">
        <v>1.4577463053175496E-2</v>
      </c>
      <c r="AG39" s="1">
        <v>1.0950610328638498E-2</v>
      </c>
      <c r="AH39" s="1">
        <v>1.0975654672019447E-2</v>
      </c>
      <c r="AI39" s="1">
        <v>1.3864397456845647E-2</v>
      </c>
      <c r="AJ39" s="1">
        <v>7.0950039777482252E-3</v>
      </c>
      <c r="AK39" s="1">
        <v>4.5322697606961569E-4</v>
      </c>
      <c r="AL39" s="2">
        <v>0</v>
      </c>
      <c r="AM39" s="3">
        <v>7.896113613036217E-3</v>
      </c>
    </row>
    <row r="40" spans="1:39">
      <c r="A40" s="237">
        <v>70</v>
      </c>
      <c r="B40" s="30" t="s">
        <v>74</v>
      </c>
      <c r="C40" s="31">
        <v>0.5339849323472039</v>
      </c>
      <c r="D40" s="32">
        <v>0.38370977876252521</v>
      </c>
      <c r="E40" s="32">
        <v>0.52525126568072422</v>
      </c>
      <c r="F40" s="32">
        <v>0.57489306596554568</v>
      </c>
      <c r="G40" s="32">
        <v>0.51763883178538928</v>
      </c>
      <c r="H40" s="32">
        <v>0.46475316912295167</v>
      </c>
      <c r="I40" s="32">
        <v>0.55986208212382627</v>
      </c>
      <c r="J40" s="32">
        <v>0.79016351964412856</v>
      </c>
      <c r="K40" s="32">
        <v>0.77127571289365759</v>
      </c>
      <c r="L40" s="32">
        <v>0.5297338450627842</v>
      </c>
      <c r="M40" s="32">
        <v>0.80300443096508789</v>
      </c>
      <c r="N40" s="32">
        <v>0.78913875251828458</v>
      </c>
      <c r="O40" s="32">
        <v>0.57068174219628587</v>
      </c>
      <c r="P40" s="32">
        <v>0.62552591675031499</v>
      </c>
      <c r="Q40" s="32">
        <v>0.65978116409052012</v>
      </c>
      <c r="R40" s="32">
        <v>0.63621155873321422</v>
      </c>
      <c r="S40" s="32">
        <v>0.67697828778367408</v>
      </c>
      <c r="T40" s="32">
        <v>0.82141988724528037</v>
      </c>
      <c r="U40" s="32">
        <v>0.6187951311855957</v>
      </c>
      <c r="V40" s="32">
        <v>0.54824006179093399</v>
      </c>
      <c r="W40" s="32">
        <v>0.8268283730950291</v>
      </c>
      <c r="X40" s="32">
        <v>0.50007213549932195</v>
      </c>
      <c r="Y40" s="32">
        <v>0.26314741696804805</v>
      </c>
      <c r="Z40" s="32">
        <v>0.32830939165263429</v>
      </c>
      <c r="AA40" s="32">
        <v>0.34028189089368177</v>
      </c>
      <c r="AB40" s="32">
        <v>0.19041886043646791</v>
      </c>
      <c r="AC40" s="32">
        <v>0.55703938063587832</v>
      </c>
      <c r="AD40" s="32">
        <v>0.48672198271193051</v>
      </c>
      <c r="AE40" s="32">
        <v>0.31489762238251107</v>
      </c>
      <c r="AF40" s="32">
        <v>0.20406394532116423</v>
      </c>
      <c r="AG40" s="32">
        <v>0.40691380281690143</v>
      </c>
      <c r="AH40" s="32">
        <v>0.42029759493204671</v>
      </c>
      <c r="AI40" s="32">
        <v>0.36781097827317877</v>
      </c>
      <c r="AJ40" s="32">
        <v>0.38640687567433535</v>
      </c>
      <c r="AK40" s="32">
        <v>1</v>
      </c>
      <c r="AL40" s="33">
        <v>0.61782934018592695</v>
      </c>
      <c r="AM40" s="238">
        <v>0.57422248048545887</v>
      </c>
    </row>
    <row r="41" spans="1:39">
      <c r="A41" s="234">
        <v>71</v>
      </c>
      <c r="B41" s="26" t="s">
        <v>75</v>
      </c>
      <c r="C41" s="12">
        <v>2.3642291441214785E-3</v>
      </c>
      <c r="D41" s="1">
        <v>9.8548232415093095E-3</v>
      </c>
      <c r="E41" s="1">
        <v>2.2769783275556774E-2</v>
      </c>
      <c r="F41" s="1">
        <v>7.0321390731075614E-2</v>
      </c>
      <c r="G41" s="1">
        <v>1.1406643684704345E-2</v>
      </c>
      <c r="H41" s="1">
        <v>2.3858600432855818E-2</v>
      </c>
      <c r="I41" s="1">
        <v>1.7703094975264729E-2</v>
      </c>
      <c r="J41" s="1">
        <v>1.0079494436566264E-2</v>
      </c>
      <c r="K41" s="1">
        <v>4.356869799865078E-3</v>
      </c>
      <c r="L41" s="1">
        <v>2.0848108130657877E-2</v>
      </c>
      <c r="M41" s="1">
        <v>6.4703712027175276E-3</v>
      </c>
      <c r="N41" s="1">
        <v>1.6758994040157155E-2</v>
      </c>
      <c r="O41" s="1">
        <v>2.7476368499437707E-2</v>
      </c>
      <c r="P41" s="1">
        <v>1.4775502068071959E-2</v>
      </c>
      <c r="Q41" s="1">
        <v>2.417026234820762E-2</v>
      </c>
      <c r="R41" s="1">
        <v>1.5491085750951006E-2</v>
      </c>
      <c r="S41" s="1">
        <v>3.1251193053836042E-3</v>
      </c>
      <c r="T41" s="1">
        <v>8.8363803178088778E-3</v>
      </c>
      <c r="U41" s="1">
        <v>1.8330863520725011E-2</v>
      </c>
      <c r="V41" s="1">
        <v>1.8294530098002828E-2</v>
      </c>
      <c r="W41" s="1">
        <v>8.3491582222931463E-3</v>
      </c>
      <c r="X41" s="1">
        <v>1.2926681478489193E-2</v>
      </c>
      <c r="Y41" s="1">
        <v>2.3142771823882677E-2</v>
      </c>
      <c r="Z41" s="1">
        <v>2.0319245507903181E-2</v>
      </c>
      <c r="AA41" s="1">
        <v>3.1140902108644043E-2</v>
      </c>
      <c r="AB41" s="1">
        <v>3.7321855859380878E-3</v>
      </c>
      <c r="AC41" s="1">
        <v>1.7703709153933569E-2</v>
      </c>
      <c r="AD41" s="1">
        <v>1.3423167746268333E-2</v>
      </c>
      <c r="AE41" s="1">
        <v>9.8495232531140217E-3</v>
      </c>
      <c r="AF41" s="1">
        <v>1.2199229435878057E-2</v>
      </c>
      <c r="AG41" s="1">
        <v>1.0855962441314555E-2</v>
      </c>
      <c r="AH41" s="1">
        <v>6.6940444182534711E-2</v>
      </c>
      <c r="AI41" s="1">
        <v>1.7706631291152346E-2</v>
      </c>
      <c r="AJ41" s="1">
        <v>2.3547679105678218E-2</v>
      </c>
      <c r="AK41" s="1">
        <v>0</v>
      </c>
      <c r="AL41" s="2">
        <v>2.9098329680296276E-3</v>
      </c>
      <c r="AM41" s="3">
        <v>1.3192598859274072E-2</v>
      </c>
    </row>
    <row r="42" spans="1:39">
      <c r="A42" s="234">
        <v>91</v>
      </c>
      <c r="B42" s="26" t="s">
        <v>76</v>
      </c>
      <c r="C42" s="12">
        <v>8.6263346176910505E-2</v>
      </c>
      <c r="D42" s="1">
        <v>0.13783524587453289</v>
      </c>
      <c r="E42" s="1">
        <v>0.11449734394094321</v>
      </c>
      <c r="F42" s="1">
        <v>0.33661656790801708</v>
      </c>
      <c r="G42" s="1">
        <v>0.14804389765647238</v>
      </c>
      <c r="H42" s="1">
        <v>0.19447593527774915</v>
      </c>
      <c r="I42" s="1">
        <v>0.20674053177426169</v>
      </c>
      <c r="J42" s="1">
        <v>2.2650912920935105E-2</v>
      </c>
      <c r="K42" s="1">
        <v>4.4438733442556241E-3</v>
      </c>
      <c r="L42" s="1">
        <v>0.18238705101998248</v>
      </c>
      <c r="M42" s="1">
        <v>1.6710808292324679E-2</v>
      </c>
      <c r="N42" s="1">
        <v>2.1455901131506395E-2</v>
      </c>
      <c r="O42" s="1">
        <v>0.36944165830825809</v>
      </c>
      <c r="P42" s="1">
        <v>0.10874641379948601</v>
      </c>
      <c r="Q42" s="1">
        <v>0.21120032042529174</v>
      </c>
      <c r="R42" s="1">
        <v>0.21854805444795819</v>
      </c>
      <c r="S42" s="1">
        <v>0.19839871722851549</v>
      </c>
      <c r="T42" s="1">
        <v>0.10353730957913762</v>
      </c>
      <c r="U42" s="1">
        <v>0.23101170948151067</v>
      </c>
      <c r="V42" s="1">
        <v>0.34892016330461123</v>
      </c>
      <c r="W42" s="1">
        <v>7.5222213356738205E-2</v>
      </c>
      <c r="X42" s="1">
        <v>0.12788181319791095</v>
      </c>
      <c r="Y42" s="1">
        <v>0.21349414380039153</v>
      </c>
      <c r="Z42" s="1">
        <v>0.4291901406010713</v>
      </c>
      <c r="AA42" s="1">
        <v>0.32251323018842487</v>
      </c>
      <c r="AB42" s="1">
        <v>3.8044214359885024E-2</v>
      </c>
      <c r="AC42" s="1">
        <v>0.2297271887441853</v>
      </c>
      <c r="AD42" s="1">
        <v>0.16321844060746549</v>
      </c>
      <c r="AE42" s="1">
        <v>0.36779293281102149</v>
      </c>
      <c r="AF42" s="1">
        <v>0.63386703250663357</v>
      </c>
      <c r="AG42" s="1">
        <v>0.48767549295774648</v>
      </c>
      <c r="AH42" s="1">
        <v>0.32164561157968397</v>
      </c>
      <c r="AI42" s="1">
        <v>0.47467765680358498</v>
      </c>
      <c r="AJ42" s="1">
        <v>0.14081523912982513</v>
      </c>
      <c r="AK42" s="1">
        <v>0</v>
      </c>
      <c r="AL42" s="2">
        <v>3.5711586425818155E-2</v>
      </c>
      <c r="AM42" s="3">
        <v>0.18323244925649623</v>
      </c>
    </row>
    <row r="43" spans="1:39">
      <c r="A43" s="234">
        <v>92</v>
      </c>
      <c r="B43" s="26" t="s">
        <v>77</v>
      </c>
      <c r="C43" s="12">
        <v>0.23671241185836683</v>
      </c>
      <c r="D43" s="1">
        <v>0.39095208174873508</v>
      </c>
      <c r="E43" s="1">
        <v>0.1831309075491932</v>
      </c>
      <c r="F43" s="1">
        <v>-8.3192716713102854E-2</v>
      </c>
      <c r="G43" s="1">
        <v>6.8369580877882849E-2</v>
      </c>
      <c r="H43" s="1">
        <v>0.11949912398227353</v>
      </c>
      <c r="I43" s="1">
        <v>0.11981956198808891</v>
      </c>
      <c r="J43" s="1">
        <v>8.6400920276082829E-2</v>
      </c>
      <c r="K43" s="1">
        <v>-1.234379517491728E-2</v>
      </c>
      <c r="L43" s="1">
        <v>0.12246047307162822</v>
      </c>
      <c r="M43" s="1">
        <v>8.0729117440527826E-2</v>
      </c>
      <c r="N43" s="1">
        <v>0.14022788870291128</v>
      </c>
      <c r="O43" s="1">
        <v>-6.814382541564086E-2</v>
      </c>
      <c r="P43" s="1">
        <v>0.16081840121307905</v>
      </c>
      <c r="Q43" s="1">
        <v>-8.6868024832960106E-2</v>
      </c>
      <c r="R43" s="1">
        <v>3.7329850130620103E-2</v>
      </c>
      <c r="S43" s="1">
        <v>-4.9925553440630911E-2</v>
      </c>
      <c r="T43" s="1">
        <v>1.5747557774886629E-2</v>
      </c>
      <c r="U43" s="1">
        <v>1.8767720548555373E-2</v>
      </c>
      <c r="V43" s="1">
        <v>1.9432045019109046E-2</v>
      </c>
      <c r="W43" s="1">
        <v>-0.13666001755365834</v>
      </c>
      <c r="X43" s="1">
        <v>0.13232535995614161</v>
      </c>
      <c r="Y43" s="1">
        <v>0.33096652178240815</v>
      </c>
      <c r="Z43" s="1">
        <v>0.11514874332162235</v>
      </c>
      <c r="AA43" s="1">
        <v>0.20874083276752908</v>
      </c>
      <c r="AB43" s="1">
        <v>0.44338407758474274</v>
      </c>
      <c r="AC43" s="1">
        <v>6.2422845183495612E-2</v>
      </c>
      <c r="AD43" s="1">
        <v>0.20759981802032107</v>
      </c>
      <c r="AE43" s="1">
        <v>0</v>
      </c>
      <c r="AF43" s="1">
        <v>2.5219955803465074E-3</v>
      </c>
      <c r="AG43" s="1">
        <v>1.7834366197183097E-2</v>
      </c>
      <c r="AH43" s="1">
        <v>3.4547530477698797E-2</v>
      </c>
      <c r="AI43" s="1">
        <v>-1.7832009447850777E-2</v>
      </c>
      <c r="AJ43" s="1">
        <v>0.30029268551878252</v>
      </c>
      <c r="AK43" s="1">
        <v>0</v>
      </c>
      <c r="AL43" s="2">
        <v>0.27938175496939005</v>
      </c>
      <c r="AM43" s="3">
        <v>8.9758628318374001E-2</v>
      </c>
    </row>
    <row r="44" spans="1:39">
      <c r="A44" s="234">
        <v>93</v>
      </c>
      <c r="B44" s="26" t="s">
        <v>78</v>
      </c>
      <c r="C44" s="12">
        <v>0.14767816155336058</v>
      </c>
      <c r="D44" s="1">
        <v>0.1152815899996693</v>
      </c>
      <c r="E44" s="1">
        <v>0.11147966182008628</v>
      </c>
      <c r="F44" s="1">
        <v>7.1380920613742502E-2</v>
      </c>
      <c r="G44" s="1">
        <v>6.4416261671076808E-2</v>
      </c>
      <c r="H44" s="1">
        <v>0.1354735648768422</v>
      </c>
      <c r="I44" s="1">
        <v>5.6407321095166059E-2</v>
      </c>
      <c r="J44" s="1">
        <v>7.003571659733214E-2</v>
      </c>
      <c r="K44" s="1">
        <v>6.174306916380224E-2</v>
      </c>
      <c r="L44" s="1">
        <v>0.10778649201118018</v>
      </c>
      <c r="M44" s="1">
        <v>8.1823381689591607E-2</v>
      </c>
      <c r="N44" s="1">
        <v>2.2366335408656596E-2</v>
      </c>
      <c r="O44" s="1">
        <v>6.6776085833257351E-2</v>
      </c>
      <c r="P44" s="1">
        <v>7.4735350860332173E-2</v>
      </c>
      <c r="Q44" s="1">
        <v>0.17469004314817849</v>
      </c>
      <c r="R44" s="1">
        <v>8.4009349649388151E-2</v>
      </c>
      <c r="S44" s="1">
        <v>0.16442054397800962</v>
      </c>
      <c r="T44" s="1">
        <v>5.3439420032638206E-2</v>
      </c>
      <c r="U44" s="1">
        <v>7.7041021731495685E-2</v>
      </c>
      <c r="V44" s="1">
        <v>3.2343942783200089E-2</v>
      </c>
      <c r="W44" s="1">
        <v>0.18803159658501556</v>
      </c>
      <c r="X44" s="1">
        <v>0.24615517788614133</v>
      </c>
      <c r="Y44" s="1">
        <v>0.10184478582567437</v>
      </c>
      <c r="Z44" s="1">
        <v>7.1208309946018608E-2</v>
      </c>
      <c r="AA44" s="1">
        <v>0.10796989439926036</v>
      </c>
      <c r="AB44" s="1">
        <v>0.2721077174116347</v>
      </c>
      <c r="AC44" s="1">
        <v>9.1923576876854776E-2</v>
      </c>
      <c r="AD44" s="1">
        <v>0.11085595441842327</v>
      </c>
      <c r="AE44" s="1">
        <v>0.30460118793489577</v>
      </c>
      <c r="AF44" s="1">
        <v>0.13496373091046504</v>
      </c>
      <c r="AG44" s="1">
        <v>7.5760375586854459E-2</v>
      </c>
      <c r="AH44" s="1">
        <v>0.12979264115502193</v>
      </c>
      <c r="AI44" s="1">
        <v>0.12131347774739941</v>
      </c>
      <c r="AJ44" s="1">
        <v>0.1182638420472341</v>
      </c>
      <c r="AK44" s="1">
        <v>0</v>
      </c>
      <c r="AL44" s="2">
        <v>5.4908926007104529E-2</v>
      </c>
      <c r="AM44" s="3">
        <v>0.10410211272620584</v>
      </c>
    </row>
    <row r="45" spans="1:39">
      <c r="A45" s="234">
        <v>94</v>
      </c>
      <c r="B45" s="26" t="s">
        <v>79</v>
      </c>
      <c r="C45" s="12">
        <v>4.3962255047250119E-2</v>
      </c>
      <c r="D45" s="1">
        <v>2.9167631204735606E-2</v>
      </c>
      <c r="E45" s="1">
        <v>4.3045614385116095E-2</v>
      </c>
      <c r="F45" s="1">
        <v>3.0020013342228154E-2</v>
      </c>
      <c r="G45" s="1">
        <v>0.19205049003587857</v>
      </c>
      <c r="H45" s="1">
        <v>6.193960630732763E-2</v>
      </c>
      <c r="I45" s="1">
        <v>3.9494664540659877E-2</v>
      </c>
      <c r="J45" s="1">
        <v>2.0675320243131762E-2</v>
      </c>
      <c r="K45" s="1">
        <v>0.17268061935815476</v>
      </c>
      <c r="L45" s="1">
        <v>3.6804889241166407E-2</v>
      </c>
      <c r="M45" s="1">
        <v>1.1270291670779784E-2</v>
      </c>
      <c r="N45" s="1">
        <v>1.0054462645348499E-2</v>
      </c>
      <c r="O45" s="1">
        <v>3.3767970578401869E-2</v>
      </c>
      <c r="P45" s="1">
        <v>1.5419772334109304E-2</v>
      </c>
      <c r="Q45" s="1">
        <v>1.7048081999745116E-2</v>
      </c>
      <c r="R45" s="1">
        <v>8.4101012878683712E-3</v>
      </c>
      <c r="S45" s="1">
        <v>7.030154947014775E-3</v>
      </c>
      <c r="T45" s="1">
        <v>-2.965514302402242E-3</v>
      </c>
      <c r="U45" s="1">
        <v>3.6070685180267771E-2</v>
      </c>
      <c r="V45" s="1">
        <v>3.702239921356993E-2</v>
      </c>
      <c r="W45" s="1">
        <v>3.8573366312933857E-2</v>
      </c>
      <c r="X45" s="1">
        <v>3.990535822488963E-2</v>
      </c>
      <c r="Y45" s="1">
        <v>6.7420949600185812E-2</v>
      </c>
      <c r="Z45" s="1">
        <v>3.6189704037863195E-2</v>
      </c>
      <c r="AA45" s="1">
        <v>1.6343315564672629E-2</v>
      </c>
      <c r="AB45" s="1">
        <v>5.3140647069825839E-2</v>
      </c>
      <c r="AC45" s="1">
        <v>4.5101333398736093E-2</v>
      </c>
      <c r="AD45" s="1">
        <v>1.820663359258216E-2</v>
      </c>
      <c r="AE45" s="1">
        <v>2.8587336184576818E-3</v>
      </c>
      <c r="AF45" s="1">
        <v>1.2445678515390746E-2</v>
      </c>
      <c r="AG45" s="1">
        <v>1.5262347417840376E-2</v>
      </c>
      <c r="AH45" s="1">
        <v>5.2060697580199627E-2</v>
      </c>
      <c r="AI45" s="1">
        <v>3.6525488165919794E-2</v>
      </c>
      <c r="AJ45" s="1">
        <v>3.0697294098025296E-2</v>
      </c>
      <c r="AK45" s="1">
        <v>0</v>
      </c>
      <c r="AL45" s="2">
        <v>9.2585594437306334E-3</v>
      </c>
      <c r="AM45" s="3">
        <v>3.8815730130109603E-2</v>
      </c>
    </row>
    <row r="46" spans="1:39">
      <c r="A46" s="234">
        <v>95</v>
      </c>
      <c r="B46" s="26" t="s">
        <v>80</v>
      </c>
      <c r="C46" s="12">
        <v>-5.0965336127213448E-2</v>
      </c>
      <c r="D46" s="1">
        <v>-6.6801150831707401E-2</v>
      </c>
      <c r="E46" s="1">
        <v>-1.7457665161982192E-4</v>
      </c>
      <c r="F46" s="1">
        <v>-3.924184750618059E-5</v>
      </c>
      <c r="G46" s="1">
        <v>-1.9257057114041838E-3</v>
      </c>
      <c r="H46" s="1">
        <v>0</v>
      </c>
      <c r="I46" s="1">
        <v>-2.725649726753615E-5</v>
      </c>
      <c r="J46" s="1">
        <v>-5.8841181766294598E-6</v>
      </c>
      <c r="K46" s="1">
        <v>-2.1563493848180152E-3</v>
      </c>
      <c r="L46" s="1">
        <v>-2.0858537399357557E-5</v>
      </c>
      <c r="M46" s="1">
        <v>-8.4012610292804944E-6</v>
      </c>
      <c r="N46" s="1">
        <v>-2.3344468644876938E-6</v>
      </c>
      <c r="O46" s="1">
        <v>0</v>
      </c>
      <c r="P46" s="1">
        <v>-2.1357025393503193E-5</v>
      </c>
      <c r="Q46" s="1">
        <v>-2.1847178983013817E-5</v>
      </c>
      <c r="R46" s="1">
        <v>0</v>
      </c>
      <c r="S46" s="1">
        <v>-2.7269801966698117E-5</v>
      </c>
      <c r="T46" s="1">
        <v>-1.5040647349461921E-5</v>
      </c>
      <c r="U46" s="1">
        <v>-1.713164815021029E-5</v>
      </c>
      <c r="V46" s="1">
        <v>-4.2531422094271298E-3</v>
      </c>
      <c r="W46" s="1">
        <v>-3.4469001835155192E-4</v>
      </c>
      <c r="X46" s="1">
        <v>-5.9266526242894656E-2</v>
      </c>
      <c r="Y46" s="1">
        <v>-1.6589800590596902E-5</v>
      </c>
      <c r="Z46" s="1">
        <v>-3.6553506711293126E-4</v>
      </c>
      <c r="AA46" s="1">
        <v>-2.6990065922212751E-2</v>
      </c>
      <c r="AB46" s="1">
        <v>-8.2770244849433405E-4</v>
      </c>
      <c r="AC46" s="1">
        <v>-3.9180339930836583E-3</v>
      </c>
      <c r="AD46" s="1">
        <v>-2.5997096990836022E-5</v>
      </c>
      <c r="AE46" s="1">
        <v>0</v>
      </c>
      <c r="AF46" s="1">
        <v>-6.1612269878172008E-5</v>
      </c>
      <c r="AG46" s="1">
        <v>-1.4302347417840375E-2</v>
      </c>
      <c r="AH46" s="1">
        <v>-2.5284519907185738E-2</v>
      </c>
      <c r="AI46" s="1">
        <v>-2.0222283338456313E-4</v>
      </c>
      <c r="AJ46" s="1">
        <v>-2.3615573880584899E-5</v>
      </c>
      <c r="AK46" s="1">
        <v>0</v>
      </c>
      <c r="AL46" s="2">
        <v>0</v>
      </c>
      <c r="AM46" s="3">
        <v>-3.3239997759186624E-3</v>
      </c>
    </row>
    <row r="47" spans="1:39">
      <c r="A47" s="237">
        <v>96</v>
      </c>
      <c r="B47" s="30" t="s">
        <v>81</v>
      </c>
      <c r="C47" s="31">
        <v>0.46601506765279604</v>
      </c>
      <c r="D47" s="32">
        <v>0.61629022123747479</v>
      </c>
      <c r="E47" s="32">
        <v>0.47474873431927578</v>
      </c>
      <c r="F47" s="32">
        <v>0.42510693403445432</v>
      </c>
      <c r="G47" s="32">
        <v>0.48236116821461078</v>
      </c>
      <c r="H47" s="32">
        <v>0.53524683087704839</v>
      </c>
      <c r="I47" s="32">
        <v>0.44013791787617373</v>
      </c>
      <c r="J47" s="32">
        <v>0.20983648035587146</v>
      </c>
      <c r="K47" s="32">
        <v>0.22872428710634243</v>
      </c>
      <c r="L47" s="32">
        <v>0.4702661549372158</v>
      </c>
      <c r="M47" s="32">
        <v>0.19699556903491214</v>
      </c>
      <c r="N47" s="32">
        <v>0.21086124748171545</v>
      </c>
      <c r="O47" s="32">
        <v>0.42931825780371419</v>
      </c>
      <c r="P47" s="32">
        <v>0.37447408324968501</v>
      </c>
      <c r="Q47" s="32">
        <v>0.34021883590947988</v>
      </c>
      <c r="R47" s="32">
        <v>0.36378844126678583</v>
      </c>
      <c r="S47" s="32">
        <v>0.32302171221632586</v>
      </c>
      <c r="T47" s="32">
        <v>0.17858011275471963</v>
      </c>
      <c r="U47" s="32">
        <v>0.3812048688144043</v>
      </c>
      <c r="V47" s="32">
        <v>0.45175993820906601</v>
      </c>
      <c r="W47" s="32">
        <v>0.17317162690497087</v>
      </c>
      <c r="X47" s="32">
        <v>0.49992786450067805</v>
      </c>
      <c r="Y47" s="32">
        <v>0.736852583031952</v>
      </c>
      <c r="Z47" s="32">
        <v>0.67169060834736571</v>
      </c>
      <c r="AA47" s="32">
        <v>0.65971810910631823</v>
      </c>
      <c r="AB47" s="32">
        <v>0.80958113956353206</v>
      </c>
      <c r="AC47" s="32">
        <v>0.44296061936412168</v>
      </c>
      <c r="AD47" s="32">
        <v>0.51327801728806954</v>
      </c>
      <c r="AE47" s="32">
        <v>0.68510237761748893</v>
      </c>
      <c r="AF47" s="32">
        <v>0.79593605467883577</v>
      </c>
      <c r="AG47" s="32">
        <v>0.59308619718309863</v>
      </c>
      <c r="AH47" s="32">
        <v>0.57970240506795334</v>
      </c>
      <c r="AI47" s="32">
        <v>0.63218902172682123</v>
      </c>
      <c r="AJ47" s="32">
        <v>0.61359312432566471</v>
      </c>
      <c r="AK47" s="32">
        <v>0</v>
      </c>
      <c r="AL47" s="33">
        <v>0.382170659814073</v>
      </c>
      <c r="AM47" s="238">
        <v>0.42577751951454107</v>
      </c>
    </row>
    <row r="48" spans="1:39">
      <c r="A48" s="237">
        <v>97</v>
      </c>
      <c r="B48" s="30" t="s">
        <v>82</v>
      </c>
      <c r="C48" s="31">
        <v>1</v>
      </c>
      <c r="D48" s="32">
        <v>1</v>
      </c>
      <c r="E48" s="32">
        <v>1</v>
      </c>
      <c r="F48" s="32">
        <v>1</v>
      </c>
      <c r="G48" s="32">
        <v>1</v>
      </c>
      <c r="H48" s="32">
        <v>1</v>
      </c>
      <c r="I48" s="32">
        <v>1</v>
      </c>
      <c r="J48" s="32">
        <v>1</v>
      </c>
      <c r="K48" s="32">
        <v>1</v>
      </c>
      <c r="L48" s="32">
        <v>1</v>
      </c>
      <c r="M48" s="32">
        <v>1</v>
      </c>
      <c r="N48" s="32">
        <v>1</v>
      </c>
      <c r="O48" s="32">
        <v>1</v>
      </c>
      <c r="P48" s="32">
        <v>1</v>
      </c>
      <c r="Q48" s="32">
        <v>1</v>
      </c>
      <c r="R48" s="32">
        <v>1</v>
      </c>
      <c r="S48" s="32">
        <v>1</v>
      </c>
      <c r="T48" s="32">
        <v>1</v>
      </c>
      <c r="U48" s="32">
        <v>1</v>
      </c>
      <c r="V48" s="32">
        <v>1</v>
      </c>
      <c r="W48" s="32">
        <v>1</v>
      </c>
      <c r="X48" s="32">
        <v>1</v>
      </c>
      <c r="Y48" s="32">
        <v>1</v>
      </c>
      <c r="Z48" s="32">
        <v>1</v>
      </c>
      <c r="AA48" s="32">
        <v>1</v>
      </c>
      <c r="AB48" s="32">
        <v>1</v>
      </c>
      <c r="AC48" s="32">
        <v>1</v>
      </c>
      <c r="AD48" s="32">
        <v>1</v>
      </c>
      <c r="AE48" s="32">
        <v>1</v>
      </c>
      <c r="AF48" s="32">
        <v>1</v>
      </c>
      <c r="AG48" s="32">
        <v>1</v>
      </c>
      <c r="AH48" s="32">
        <v>1</v>
      </c>
      <c r="AI48" s="32">
        <v>1</v>
      </c>
      <c r="AJ48" s="32">
        <v>1</v>
      </c>
      <c r="AK48" s="32">
        <v>1</v>
      </c>
      <c r="AL48" s="33">
        <v>1</v>
      </c>
      <c r="AM48" s="238">
        <v>1</v>
      </c>
    </row>
  </sheetData>
  <sheetProtection sheet="1" objects="1" scenarios="1"/>
  <phoneticPr fontId="32"/>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B51"/>
  <sheetViews>
    <sheetView zoomScaleNormal="100" workbookViewId="0">
      <pane xSplit="2" ySplit="3" topLeftCell="AC4" activePane="bottomRight" state="frozen"/>
      <selection activeCell="M1" sqref="M1"/>
      <selection pane="topRight" activeCell="M1" sqref="M1"/>
      <selection pane="bottomLeft" activeCell="M1" sqref="M1"/>
      <selection pane="bottomRight" activeCell="B64" sqref="B64"/>
    </sheetView>
  </sheetViews>
  <sheetFormatPr defaultColWidth="10.33203125" defaultRowHeight="11.25"/>
  <cols>
    <col min="1" max="1" width="4.6640625" style="16" bestFit="1" customWidth="1"/>
    <col min="2" max="2" width="31.6640625" style="16" bestFit="1" customWidth="1"/>
    <col min="3" max="39" width="10.33203125" style="16"/>
    <col min="40" max="40" width="11.6640625" style="16" customWidth="1"/>
    <col min="41" max="42" width="10.33203125" style="16"/>
    <col min="43" max="43" width="12.1640625" style="16" customWidth="1"/>
    <col min="44" max="44" width="11.83203125" style="16" customWidth="1"/>
    <col min="45" max="53" width="10.33203125" style="16"/>
    <col min="54" max="54" width="11" style="16" bestFit="1" customWidth="1"/>
    <col min="55" max="16384" width="10.33203125" style="16"/>
  </cols>
  <sheetData>
    <row r="1" spans="1:54" ht="21" customHeight="1">
      <c r="A1" s="107" t="s">
        <v>64</v>
      </c>
      <c r="C1" s="16" t="s">
        <v>65</v>
      </c>
      <c r="U1" s="76"/>
      <c r="AM1" s="76"/>
      <c r="BB1" s="76" t="s">
        <v>66</v>
      </c>
    </row>
    <row r="2" spans="1:54">
      <c r="A2" s="17"/>
      <c r="B2" s="18"/>
      <c r="C2" s="77">
        <v>1</v>
      </c>
      <c r="D2" s="78">
        <v>2</v>
      </c>
      <c r="E2" s="78">
        <v>3</v>
      </c>
      <c r="F2" s="78">
        <v>6</v>
      </c>
      <c r="G2" s="78">
        <v>11</v>
      </c>
      <c r="H2" s="78">
        <v>15</v>
      </c>
      <c r="I2" s="78">
        <v>16</v>
      </c>
      <c r="J2" s="78">
        <v>20</v>
      </c>
      <c r="K2" s="78">
        <v>21</v>
      </c>
      <c r="L2" s="78">
        <v>25</v>
      </c>
      <c r="M2" s="78">
        <v>26</v>
      </c>
      <c r="N2" s="78">
        <v>27</v>
      </c>
      <c r="O2" s="78">
        <v>28</v>
      </c>
      <c r="P2" s="78">
        <v>29</v>
      </c>
      <c r="Q2" s="78">
        <v>32</v>
      </c>
      <c r="R2" s="78">
        <v>33</v>
      </c>
      <c r="S2" s="78">
        <v>34</v>
      </c>
      <c r="T2" s="78">
        <v>35</v>
      </c>
      <c r="U2" s="78">
        <v>39</v>
      </c>
      <c r="V2" s="78">
        <v>41</v>
      </c>
      <c r="W2" s="78">
        <v>46</v>
      </c>
      <c r="X2" s="78">
        <v>47</v>
      </c>
      <c r="Y2" s="78">
        <v>48</v>
      </c>
      <c r="Z2" s="78">
        <v>51</v>
      </c>
      <c r="AA2" s="78">
        <v>53</v>
      </c>
      <c r="AB2" s="78">
        <v>55</v>
      </c>
      <c r="AC2" s="78">
        <v>57</v>
      </c>
      <c r="AD2" s="78">
        <v>59</v>
      </c>
      <c r="AE2" s="78">
        <v>61</v>
      </c>
      <c r="AF2" s="78">
        <v>63</v>
      </c>
      <c r="AG2" s="78">
        <v>64</v>
      </c>
      <c r="AH2" s="78">
        <v>65</v>
      </c>
      <c r="AI2" s="78">
        <v>66</v>
      </c>
      <c r="AJ2" s="78">
        <v>67</v>
      </c>
      <c r="AK2" s="78">
        <v>68</v>
      </c>
      <c r="AL2" s="79">
        <v>69</v>
      </c>
      <c r="AM2" s="80">
        <v>70</v>
      </c>
      <c r="AN2" s="77">
        <v>71</v>
      </c>
      <c r="AO2" s="78">
        <v>72</v>
      </c>
      <c r="AP2" s="78">
        <v>73</v>
      </c>
      <c r="AQ2" s="78">
        <v>74</v>
      </c>
      <c r="AR2" s="78">
        <v>75</v>
      </c>
      <c r="AS2" s="78">
        <v>76</v>
      </c>
      <c r="AT2" s="79">
        <v>77</v>
      </c>
      <c r="AU2" s="80">
        <v>78</v>
      </c>
      <c r="AV2" s="80">
        <v>79</v>
      </c>
      <c r="AW2" s="80">
        <v>81</v>
      </c>
      <c r="AX2" s="80">
        <v>82</v>
      </c>
      <c r="AY2" s="80">
        <v>83</v>
      </c>
      <c r="AZ2" s="80">
        <v>87</v>
      </c>
      <c r="BA2" s="80">
        <v>88</v>
      </c>
      <c r="BB2" s="80">
        <v>97</v>
      </c>
    </row>
    <row r="3" spans="1:54" ht="33.75">
      <c r="A3" s="19"/>
      <c r="B3" s="20"/>
      <c r="C3" s="21" t="s">
        <v>0</v>
      </c>
      <c r="D3" s="22" t="s">
        <v>1</v>
      </c>
      <c r="E3" s="22" t="s">
        <v>2</v>
      </c>
      <c r="F3" s="22" t="s">
        <v>3</v>
      </c>
      <c r="G3" s="22" t="s">
        <v>4</v>
      </c>
      <c r="H3" s="22" t="s">
        <v>5</v>
      </c>
      <c r="I3" s="22" t="s">
        <v>6</v>
      </c>
      <c r="J3" s="22" t="s">
        <v>7</v>
      </c>
      <c r="K3" s="22" t="s">
        <v>68</v>
      </c>
      <c r="L3" s="22" t="s">
        <v>69</v>
      </c>
      <c r="M3" s="22" t="s">
        <v>10</v>
      </c>
      <c r="N3" s="22" t="s">
        <v>11</v>
      </c>
      <c r="O3" s="22" t="s">
        <v>12</v>
      </c>
      <c r="P3" s="22" t="s">
        <v>13</v>
      </c>
      <c r="Q3" s="22" t="s">
        <v>16</v>
      </c>
      <c r="R3" s="22" t="s">
        <v>14</v>
      </c>
      <c r="S3" s="22" t="s">
        <v>70</v>
      </c>
      <c r="T3" s="22" t="s">
        <v>17</v>
      </c>
      <c r="U3" s="22" t="s">
        <v>18</v>
      </c>
      <c r="V3" s="22" t="s">
        <v>19</v>
      </c>
      <c r="W3" s="22" t="s">
        <v>71</v>
      </c>
      <c r="X3" s="22" t="s">
        <v>57</v>
      </c>
      <c r="Y3" s="22" t="s">
        <v>58</v>
      </c>
      <c r="Z3" s="22" t="s">
        <v>21</v>
      </c>
      <c r="AA3" s="22" t="s">
        <v>22</v>
      </c>
      <c r="AB3" s="22" t="s">
        <v>23</v>
      </c>
      <c r="AC3" s="22" t="s">
        <v>67</v>
      </c>
      <c r="AD3" s="22" t="s">
        <v>24</v>
      </c>
      <c r="AE3" s="22" t="s">
        <v>25</v>
      </c>
      <c r="AF3" s="22" t="s">
        <v>26</v>
      </c>
      <c r="AG3" s="22" t="s">
        <v>62</v>
      </c>
      <c r="AH3" s="22" t="s">
        <v>63</v>
      </c>
      <c r="AI3" s="22" t="s">
        <v>72</v>
      </c>
      <c r="AJ3" s="22" t="s">
        <v>73</v>
      </c>
      <c r="AK3" s="22" t="s">
        <v>29</v>
      </c>
      <c r="AL3" s="23" t="s">
        <v>30</v>
      </c>
      <c r="AM3" s="24" t="s">
        <v>74</v>
      </c>
      <c r="AN3" s="21" t="s">
        <v>87</v>
      </c>
      <c r="AO3" s="22" t="s">
        <v>88</v>
      </c>
      <c r="AP3" s="22" t="s">
        <v>89</v>
      </c>
      <c r="AQ3" s="22" t="s">
        <v>90</v>
      </c>
      <c r="AR3" s="22" t="s">
        <v>91</v>
      </c>
      <c r="AS3" s="22" t="s">
        <v>92</v>
      </c>
      <c r="AT3" s="23" t="s">
        <v>93</v>
      </c>
      <c r="AU3" s="24" t="s">
        <v>94</v>
      </c>
      <c r="AV3" s="24" t="s">
        <v>95</v>
      </c>
      <c r="AW3" s="24" t="s">
        <v>96</v>
      </c>
      <c r="AX3" s="24" t="s">
        <v>97</v>
      </c>
      <c r="AY3" s="24" t="s">
        <v>98</v>
      </c>
      <c r="AZ3" s="24" t="s">
        <v>99</v>
      </c>
      <c r="BA3" s="24" t="s">
        <v>100</v>
      </c>
      <c r="BB3" s="24" t="s">
        <v>82</v>
      </c>
    </row>
    <row r="4" spans="1:54" ht="15" customHeight="1">
      <c r="A4" s="81">
        <v>1</v>
      </c>
      <c r="B4" s="18" t="s">
        <v>0</v>
      </c>
      <c r="C4" s="17">
        <v>20187</v>
      </c>
      <c r="D4" s="75">
        <v>90</v>
      </c>
      <c r="E4" s="75">
        <v>0</v>
      </c>
      <c r="F4" s="75">
        <v>0</v>
      </c>
      <c r="G4" s="75">
        <v>51191</v>
      </c>
      <c r="H4" s="75">
        <v>251</v>
      </c>
      <c r="I4" s="75">
        <v>0</v>
      </c>
      <c r="J4" s="75">
        <v>156</v>
      </c>
      <c r="K4" s="75">
        <v>0</v>
      </c>
      <c r="L4" s="75">
        <v>3</v>
      </c>
      <c r="M4" s="75">
        <v>0</v>
      </c>
      <c r="N4" s="75">
        <v>11</v>
      </c>
      <c r="O4" s="75">
        <v>0</v>
      </c>
      <c r="P4" s="75">
        <v>0</v>
      </c>
      <c r="Q4" s="75">
        <v>0</v>
      </c>
      <c r="R4" s="75">
        <v>0</v>
      </c>
      <c r="S4" s="75">
        <v>0</v>
      </c>
      <c r="T4" s="75">
        <v>0</v>
      </c>
      <c r="U4" s="75">
        <v>1310</v>
      </c>
      <c r="V4" s="75">
        <v>605</v>
      </c>
      <c r="W4" s="75">
        <v>0</v>
      </c>
      <c r="X4" s="75">
        <v>0</v>
      </c>
      <c r="Y4" s="75">
        <v>0</v>
      </c>
      <c r="Z4" s="75">
        <v>89</v>
      </c>
      <c r="AA4" s="75">
        <v>0</v>
      </c>
      <c r="AB4" s="75">
        <v>1</v>
      </c>
      <c r="AC4" s="75">
        <v>10</v>
      </c>
      <c r="AD4" s="75">
        <v>0</v>
      </c>
      <c r="AE4" s="75">
        <v>12</v>
      </c>
      <c r="AF4" s="75">
        <v>190</v>
      </c>
      <c r="AG4" s="75">
        <v>1195</v>
      </c>
      <c r="AH4" s="75">
        <v>90</v>
      </c>
      <c r="AI4" s="75">
        <v>3</v>
      </c>
      <c r="AJ4" s="75">
        <v>5527</v>
      </c>
      <c r="AK4" s="75">
        <v>0</v>
      </c>
      <c r="AL4" s="18">
        <v>0</v>
      </c>
      <c r="AM4" s="46">
        <v>80921</v>
      </c>
      <c r="AN4" s="17">
        <v>476</v>
      </c>
      <c r="AO4" s="75">
        <v>21915</v>
      </c>
      <c r="AP4" s="75">
        <v>0</v>
      </c>
      <c r="AQ4" s="75">
        <v>0</v>
      </c>
      <c r="AR4" s="75">
        <v>1662</v>
      </c>
      <c r="AS4" s="75">
        <v>-808</v>
      </c>
      <c r="AT4" s="18">
        <v>11</v>
      </c>
      <c r="AU4" s="46">
        <v>23256</v>
      </c>
      <c r="AV4" s="46">
        <v>104177</v>
      </c>
      <c r="AW4" s="46">
        <v>64135</v>
      </c>
      <c r="AX4" s="46">
        <v>87391</v>
      </c>
      <c r="AY4" s="46">
        <v>168312</v>
      </c>
      <c r="AZ4" s="46">
        <v>-23233</v>
      </c>
      <c r="BA4" s="46">
        <v>64158</v>
      </c>
      <c r="BB4" s="46">
        <v>145079</v>
      </c>
    </row>
    <row r="5" spans="1:54" ht="15" customHeight="1">
      <c r="A5" s="82">
        <v>2</v>
      </c>
      <c r="B5" s="26" t="s">
        <v>1</v>
      </c>
      <c r="C5" s="47">
        <v>19</v>
      </c>
      <c r="D5" s="64">
        <v>4654</v>
      </c>
      <c r="E5" s="64">
        <v>11</v>
      </c>
      <c r="F5" s="64">
        <v>1</v>
      </c>
      <c r="G5" s="64">
        <v>63</v>
      </c>
      <c r="H5" s="64">
        <v>0</v>
      </c>
      <c r="I5" s="64">
        <v>10831</v>
      </c>
      <c r="J5" s="64">
        <v>10</v>
      </c>
      <c r="K5" s="64">
        <v>0</v>
      </c>
      <c r="L5" s="64">
        <v>0</v>
      </c>
      <c r="M5" s="64">
        <v>0</v>
      </c>
      <c r="N5" s="64">
        <v>0</v>
      </c>
      <c r="O5" s="64">
        <v>0</v>
      </c>
      <c r="P5" s="64">
        <v>0</v>
      </c>
      <c r="Q5" s="64">
        <v>0</v>
      </c>
      <c r="R5" s="64">
        <v>0</v>
      </c>
      <c r="S5" s="64">
        <v>0</v>
      </c>
      <c r="T5" s="64">
        <v>0</v>
      </c>
      <c r="U5" s="64">
        <v>4</v>
      </c>
      <c r="V5" s="64">
        <v>15</v>
      </c>
      <c r="W5" s="64">
        <v>0</v>
      </c>
      <c r="X5" s="64">
        <v>0</v>
      </c>
      <c r="Y5" s="64">
        <v>0</v>
      </c>
      <c r="Z5" s="64">
        <v>0</v>
      </c>
      <c r="AA5" s="64">
        <v>0</v>
      </c>
      <c r="AB5" s="64">
        <v>0</v>
      </c>
      <c r="AC5" s="64">
        <v>0</v>
      </c>
      <c r="AD5" s="64">
        <v>0</v>
      </c>
      <c r="AE5" s="64">
        <v>2</v>
      </c>
      <c r="AF5" s="64">
        <v>0</v>
      </c>
      <c r="AG5" s="64">
        <v>42</v>
      </c>
      <c r="AH5" s="64">
        <v>0</v>
      </c>
      <c r="AI5" s="64">
        <v>0</v>
      </c>
      <c r="AJ5" s="64">
        <v>401</v>
      </c>
      <c r="AK5" s="64">
        <v>0</v>
      </c>
      <c r="AL5" s="26">
        <v>0</v>
      </c>
      <c r="AM5" s="44">
        <v>16053</v>
      </c>
      <c r="AN5" s="47">
        <v>32</v>
      </c>
      <c r="AO5" s="64">
        <v>1445</v>
      </c>
      <c r="AP5" s="64">
        <v>0</v>
      </c>
      <c r="AQ5" s="64">
        <v>0</v>
      </c>
      <c r="AR5" s="64">
        <v>0</v>
      </c>
      <c r="AS5" s="64">
        <v>7521</v>
      </c>
      <c r="AT5" s="26">
        <v>6</v>
      </c>
      <c r="AU5" s="44">
        <v>9004</v>
      </c>
      <c r="AV5" s="44">
        <v>25057</v>
      </c>
      <c r="AW5" s="44">
        <v>11097</v>
      </c>
      <c r="AX5" s="44">
        <v>20101</v>
      </c>
      <c r="AY5" s="44">
        <v>36154</v>
      </c>
      <c r="AZ5" s="44">
        <v>-5915</v>
      </c>
      <c r="BA5" s="44">
        <v>14186</v>
      </c>
      <c r="BB5" s="44">
        <v>30239</v>
      </c>
    </row>
    <row r="6" spans="1:54" ht="15" customHeight="1">
      <c r="A6" s="82">
        <v>3</v>
      </c>
      <c r="B6" s="26" t="s">
        <v>2</v>
      </c>
      <c r="C6" s="47">
        <v>0</v>
      </c>
      <c r="D6" s="64">
        <v>0</v>
      </c>
      <c r="E6" s="64">
        <v>2156</v>
      </c>
      <c r="F6" s="64">
        <v>0</v>
      </c>
      <c r="G6" s="64">
        <v>11258</v>
      </c>
      <c r="H6" s="64">
        <v>0</v>
      </c>
      <c r="I6" s="64">
        <v>0</v>
      </c>
      <c r="J6" s="64">
        <v>4</v>
      </c>
      <c r="K6" s="64">
        <v>0</v>
      </c>
      <c r="L6" s="64">
        <v>0</v>
      </c>
      <c r="M6" s="64">
        <v>0</v>
      </c>
      <c r="N6" s="64">
        <v>0</v>
      </c>
      <c r="O6" s="64">
        <v>0</v>
      </c>
      <c r="P6" s="64">
        <v>0</v>
      </c>
      <c r="Q6" s="64">
        <v>0</v>
      </c>
      <c r="R6" s="64">
        <v>0</v>
      </c>
      <c r="S6" s="64">
        <v>0</v>
      </c>
      <c r="T6" s="64">
        <v>0</v>
      </c>
      <c r="U6" s="64">
        <v>9</v>
      </c>
      <c r="V6" s="64">
        <v>0</v>
      </c>
      <c r="W6" s="64">
        <v>0</v>
      </c>
      <c r="X6" s="64">
        <v>0</v>
      </c>
      <c r="Y6" s="64">
        <v>0</v>
      </c>
      <c r="Z6" s="64">
        <v>0</v>
      </c>
      <c r="AA6" s="64">
        <v>0</v>
      </c>
      <c r="AB6" s="64">
        <v>0</v>
      </c>
      <c r="AC6" s="64">
        <v>1</v>
      </c>
      <c r="AD6" s="64">
        <v>0</v>
      </c>
      <c r="AE6" s="64">
        <v>2</v>
      </c>
      <c r="AF6" s="64">
        <v>0</v>
      </c>
      <c r="AG6" s="64">
        <v>308</v>
      </c>
      <c r="AH6" s="64">
        <v>0</v>
      </c>
      <c r="AI6" s="64">
        <v>0</v>
      </c>
      <c r="AJ6" s="64">
        <v>1744</v>
      </c>
      <c r="AK6" s="64">
        <v>0</v>
      </c>
      <c r="AL6" s="26">
        <v>0</v>
      </c>
      <c r="AM6" s="44">
        <v>15482</v>
      </c>
      <c r="AN6" s="47">
        <v>138</v>
      </c>
      <c r="AO6" s="64">
        <v>2816</v>
      </c>
      <c r="AP6" s="64">
        <v>0</v>
      </c>
      <c r="AQ6" s="64">
        <v>0</v>
      </c>
      <c r="AR6" s="64">
        <v>0</v>
      </c>
      <c r="AS6" s="64">
        <v>485</v>
      </c>
      <c r="AT6" s="26">
        <v>58</v>
      </c>
      <c r="AU6" s="44">
        <v>3497</v>
      </c>
      <c r="AV6" s="44">
        <v>18979</v>
      </c>
      <c r="AW6" s="44">
        <v>35826</v>
      </c>
      <c r="AX6" s="44">
        <v>39323</v>
      </c>
      <c r="AY6" s="44">
        <v>54805</v>
      </c>
      <c r="AZ6" s="44">
        <v>-14708</v>
      </c>
      <c r="BA6" s="44">
        <v>24615</v>
      </c>
      <c r="BB6" s="44">
        <v>40097</v>
      </c>
    </row>
    <row r="7" spans="1:54" ht="15" customHeight="1">
      <c r="A7" s="82">
        <v>6</v>
      </c>
      <c r="B7" s="26" t="s">
        <v>3</v>
      </c>
      <c r="C7" s="47">
        <v>0</v>
      </c>
      <c r="D7" s="64">
        <v>5</v>
      </c>
      <c r="E7" s="64">
        <v>0</v>
      </c>
      <c r="F7" s="64">
        <v>170</v>
      </c>
      <c r="G7" s="64">
        <v>11</v>
      </c>
      <c r="H7" s="64">
        <v>0</v>
      </c>
      <c r="I7" s="64">
        <v>180</v>
      </c>
      <c r="J7" s="64">
        <v>2021</v>
      </c>
      <c r="K7" s="64">
        <v>492250</v>
      </c>
      <c r="L7" s="64">
        <v>9437</v>
      </c>
      <c r="M7" s="64">
        <v>148500</v>
      </c>
      <c r="N7" s="64">
        <v>248112</v>
      </c>
      <c r="O7" s="64">
        <v>6</v>
      </c>
      <c r="P7" s="64">
        <v>29</v>
      </c>
      <c r="Q7" s="64">
        <v>2</v>
      </c>
      <c r="R7" s="64">
        <v>2</v>
      </c>
      <c r="S7" s="64">
        <v>0</v>
      </c>
      <c r="T7" s="64">
        <v>19</v>
      </c>
      <c r="U7" s="64">
        <v>12</v>
      </c>
      <c r="V7" s="64">
        <v>3325</v>
      </c>
      <c r="W7" s="64">
        <v>119487</v>
      </c>
      <c r="X7" s="64">
        <v>0</v>
      </c>
      <c r="Y7" s="64">
        <v>0</v>
      </c>
      <c r="Z7" s="64">
        <v>0</v>
      </c>
      <c r="AA7" s="64">
        <v>0</v>
      </c>
      <c r="AB7" s="64">
        <v>0</v>
      </c>
      <c r="AC7" s="64">
        <v>0</v>
      </c>
      <c r="AD7" s="64">
        <v>0</v>
      </c>
      <c r="AE7" s="64">
        <v>3</v>
      </c>
      <c r="AF7" s="64">
        <v>5</v>
      </c>
      <c r="AG7" s="64">
        <v>0</v>
      </c>
      <c r="AH7" s="64">
        <v>0</v>
      </c>
      <c r="AI7" s="64">
        <v>0</v>
      </c>
      <c r="AJ7" s="64">
        <v>-5</v>
      </c>
      <c r="AK7" s="64">
        <v>0</v>
      </c>
      <c r="AL7" s="26">
        <v>2</v>
      </c>
      <c r="AM7" s="44">
        <v>1023573</v>
      </c>
      <c r="AN7" s="47">
        <v>-55</v>
      </c>
      <c r="AO7" s="64">
        <v>-51</v>
      </c>
      <c r="AP7" s="64">
        <v>0</v>
      </c>
      <c r="AQ7" s="64">
        <v>0</v>
      </c>
      <c r="AR7" s="64">
        <v>0</v>
      </c>
      <c r="AS7" s="64">
        <v>-3143</v>
      </c>
      <c r="AT7" s="26">
        <v>0</v>
      </c>
      <c r="AU7" s="44">
        <v>-3249</v>
      </c>
      <c r="AV7" s="44">
        <v>1020324</v>
      </c>
      <c r="AW7" s="44">
        <v>22196</v>
      </c>
      <c r="AX7" s="44">
        <v>18947</v>
      </c>
      <c r="AY7" s="44">
        <v>1042520</v>
      </c>
      <c r="AZ7" s="44">
        <v>-1017037</v>
      </c>
      <c r="BA7" s="44">
        <v>-998090</v>
      </c>
      <c r="BB7" s="44">
        <v>25483</v>
      </c>
    </row>
    <row r="8" spans="1:54" ht="15" customHeight="1">
      <c r="A8" s="83">
        <v>11</v>
      </c>
      <c r="B8" s="27" t="s">
        <v>4</v>
      </c>
      <c r="C8" s="52">
        <v>14662</v>
      </c>
      <c r="D8" s="65">
        <v>477</v>
      </c>
      <c r="E8" s="65">
        <v>5043</v>
      </c>
      <c r="F8" s="65">
        <v>0</v>
      </c>
      <c r="G8" s="65">
        <v>26421</v>
      </c>
      <c r="H8" s="65">
        <v>3</v>
      </c>
      <c r="I8" s="65">
        <v>45</v>
      </c>
      <c r="J8" s="65">
        <v>712</v>
      </c>
      <c r="K8" s="65">
        <v>2</v>
      </c>
      <c r="L8" s="65">
        <v>57</v>
      </c>
      <c r="M8" s="65">
        <v>0</v>
      </c>
      <c r="N8" s="65">
        <v>0</v>
      </c>
      <c r="O8" s="65">
        <v>0</v>
      </c>
      <c r="P8" s="65">
        <v>0</v>
      </c>
      <c r="Q8" s="65">
        <v>0</v>
      </c>
      <c r="R8" s="65">
        <v>0</v>
      </c>
      <c r="S8" s="65">
        <v>0</v>
      </c>
      <c r="T8" s="65">
        <v>0</v>
      </c>
      <c r="U8" s="65">
        <v>16</v>
      </c>
      <c r="V8" s="65">
        <v>9</v>
      </c>
      <c r="W8" s="65">
        <v>0</v>
      </c>
      <c r="X8" s="65">
        <v>0</v>
      </c>
      <c r="Y8" s="65">
        <v>0</v>
      </c>
      <c r="Z8" s="65">
        <v>77</v>
      </c>
      <c r="AA8" s="65">
        <v>0</v>
      </c>
      <c r="AB8" s="65">
        <v>0</v>
      </c>
      <c r="AC8" s="65">
        <v>41</v>
      </c>
      <c r="AD8" s="65">
        <v>0</v>
      </c>
      <c r="AE8" s="65">
        <v>133</v>
      </c>
      <c r="AF8" s="65">
        <v>214</v>
      </c>
      <c r="AG8" s="65">
        <v>4733</v>
      </c>
      <c r="AH8" s="65">
        <v>69</v>
      </c>
      <c r="AI8" s="65">
        <v>2</v>
      </c>
      <c r="AJ8" s="65">
        <v>40878</v>
      </c>
      <c r="AK8" s="65">
        <v>0</v>
      </c>
      <c r="AL8" s="27">
        <v>33</v>
      </c>
      <c r="AM8" s="50">
        <v>93627</v>
      </c>
      <c r="AN8" s="52">
        <v>8521</v>
      </c>
      <c r="AO8" s="65">
        <v>208369</v>
      </c>
      <c r="AP8" s="65">
        <v>2155</v>
      </c>
      <c r="AQ8" s="65">
        <v>0</v>
      </c>
      <c r="AR8" s="65">
        <v>0</v>
      </c>
      <c r="AS8" s="65">
        <v>1361</v>
      </c>
      <c r="AT8" s="27">
        <v>73</v>
      </c>
      <c r="AU8" s="50">
        <v>220479</v>
      </c>
      <c r="AV8" s="50">
        <v>314106</v>
      </c>
      <c r="AW8" s="50">
        <v>221907</v>
      </c>
      <c r="AX8" s="50">
        <v>442386</v>
      </c>
      <c r="AY8" s="50">
        <v>536013</v>
      </c>
      <c r="AZ8" s="50">
        <v>-251442</v>
      </c>
      <c r="BA8" s="50">
        <v>190944</v>
      </c>
      <c r="BB8" s="50">
        <v>284571</v>
      </c>
    </row>
    <row r="9" spans="1:54" ht="15" customHeight="1">
      <c r="A9" s="82">
        <v>15</v>
      </c>
      <c r="B9" s="26" t="s">
        <v>5</v>
      </c>
      <c r="C9" s="47">
        <v>412</v>
      </c>
      <c r="D9" s="64">
        <v>95</v>
      </c>
      <c r="E9" s="64">
        <v>564</v>
      </c>
      <c r="F9" s="64">
        <v>102</v>
      </c>
      <c r="G9" s="64">
        <v>118</v>
      </c>
      <c r="H9" s="64">
        <v>3104</v>
      </c>
      <c r="I9" s="64">
        <v>219</v>
      </c>
      <c r="J9" s="64">
        <v>155</v>
      </c>
      <c r="K9" s="64">
        <v>25</v>
      </c>
      <c r="L9" s="64">
        <v>179</v>
      </c>
      <c r="M9" s="64">
        <v>216</v>
      </c>
      <c r="N9" s="64">
        <v>98</v>
      </c>
      <c r="O9" s="64">
        <v>32</v>
      </c>
      <c r="P9" s="64">
        <v>338</v>
      </c>
      <c r="Q9" s="64">
        <v>1746</v>
      </c>
      <c r="R9" s="64">
        <v>84</v>
      </c>
      <c r="S9" s="64">
        <v>194</v>
      </c>
      <c r="T9" s="64">
        <v>845</v>
      </c>
      <c r="U9" s="64">
        <v>625</v>
      </c>
      <c r="V9" s="64">
        <v>1317</v>
      </c>
      <c r="W9" s="64">
        <v>31</v>
      </c>
      <c r="X9" s="64">
        <v>25</v>
      </c>
      <c r="Y9" s="64">
        <v>113</v>
      </c>
      <c r="Z9" s="64">
        <v>2385</v>
      </c>
      <c r="AA9" s="64">
        <v>310</v>
      </c>
      <c r="AB9" s="64">
        <v>10</v>
      </c>
      <c r="AC9" s="64">
        <v>1331</v>
      </c>
      <c r="AD9" s="64">
        <v>144</v>
      </c>
      <c r="AE9" s="64">
        <v>1484</v>
      </c>
      <c r="AF9" s="64">
        <v>65</v>
      </c>
      <c r="AG9" s="64">
        <v>2100</v>
      </c>
      <c r="AH9" s="64">
        <v>1264</v>
      </c>
      <c r="AI9" s="64">
        <v>553</v>
      </c>
      <c r="AJ9" s="64">
        <v>4083</v>
      </c>
      <c r="AK9" s="64">
        <v>177</v>
      </c>
      <c r="AL9" s="26">
        <v>17</v>
      </c>
      <c r="AM9" s="44">
        <v>24560</v>
      </c>
      <c r="AN9" s="47">
        <v>1055</v>
      </c>
      <c r="AO9" s="64">
        <v>31799</v>
      </c>
      <c r="AP9" s="64">
        <v>0</v>
      </c>
      <c r="AQ9" s="64">
        <v>8</v>
      </c>
      <c r="AR9" s="64">
        <v>1808</v>
      </c>
      <c r="AS9" s="64">
        <v>-1408</v>
      </c>
      <c r="AT9" s="26">
        <v>0</v>
      </c>
      <c r="AU9" s="44">
        <v>33262</v>
      </c>
      <c r="AV9" s="44">
        <v>57822</v>
      </c>
      <c r="AW9" s="44">
        <v>17417</v>
      </c>
      <c r="AX9" s="44">
        <v>50679</v>
      </c>
      <c r="AY9" s="44">
        <v>75239</v>
      </c>
      <c r="AZ9" s="44">
        <v>-55833</v>
      </c>
      <c r="BA9" s="44">
        <v>-5154</v>
      </c>
      <c r="BB9" s="44">
        <v>19406</v>
      </c>
    </row>
    <row r="10" spans="1:54" ht="15" customHeight="1">
      <c r="A10" s="82">
        <v>16</v>
      </c>
      <c r="B10" s="26" t="s">
        <v>6</v>
      </c>
      <c r="C10" s="47">
        <v>3456</v>
      </c>
      <c r="D10" s="64">
        <v>254</v>
      </c>
      <c r="E10" s="64">
        <v>183</v>
      </c>
      <c r="F10" s="64">
        <v>29</v>
      </c>
      <c r="G10" s="64">
        <v>3372</v>
      </c>
      <c r="H10" s="64">
        <v>126</v>
      </c>
      <c r="I10" s="64">
        <v>11024</v>
      </c>
      <c r="J10" s="64">
        <v>1779</v>
      </c>
      <c r="K10" s="64">
        <v>14</v>
      </c>
      <c r="L10" s="64">
        <v>2127</v>
      </c>
      <c r="M10" s="64">
        <v>128</v>
      </c>
      <c r="N10" s="64">
        <v>226</v>
      </c>
      <c r="O10" s="64">
        <v>83</v>
      </c>
      <c r="P10" s="64">
        <v>1811</v>
      </c>
      <c r="Q10" s="64">
        <v>1027</v>
      </c>
      <c r="R10" s="64">
        <v>182</v>
      </c>
      <c r="S10" s="64">
        <v>1055</v>
      </c>
      <c r="T10" s="64">
        <v>702</v>
      </c>
      <c r="U10" s="64">
        <v>2841</v>
      </c>
      <c r="V10" s="64">
        <v>18367</v>
      </c>
      <c r="W10" s="64">
        <v>639</v>
      </c>
      <c r="X10" s="64">
        <v>62</v>
      </c>
      <c r="Y10" s="64">
        <v>200</v>
      </c>
      <c r="Z10" s="64">
        <v>4349</v>
      </c>
      <c r="AA10" s="64">
        <v>897</v>
      </c>
      <c r="AB10" s="64">
        <v>217</v>
      </c>
      <c r="AC10" s="64">
        <v>1474</v>
      </c>
      <c r="AD10" s="64">
        <v>3400</v>
      </c>
      <c r="AE10" s="64">
        <v>546</v>
      </c>
      <c r="AF10" s="64">
        <v>1208</v>
      </c>
      <c r="AG10" s="64">
        <v>3638</v>
      </c>
      <c r="AH10" s="64">
        <v>891</v>
      </c>
      <c r="AI10" s="64">
        <v>1085</v>
      </c>
      <c r="AJ10" s="64">
        <v>5270</v>
      </c>
      <c r="AK10" s="64">
        <v>4711</v>
      </c>
      <c r="AL10" s="26">
        <v>58</v>
      </c>
      <c r="AM10" s="44">
        <v>77431</v>
      </c>
      <c r="AN10" s="47">
        <v>695</v>
      </c>
      <c r="AO10" s="64">
        <v>3706</v>
      </c>
      <c r="AP10" s="64">
        <v>6</v>
      </c>
      <c r="AQ10" s="64">
        <v>146</v>
      </c>
      <c r="AR10" s="64">
        <v>1862</v>
      </c>
      <c r="AS10" s="64">
        <v>-441</v>
      </c>
      <c r="AT10" s="26">
        <v>32</v>
      </c>
      <c r="AU10" s="44">
        <v>6006</v>
      </c>
      <c r="AV10" s="44">
        <v>83437</v>
      </c>
      <c r="AW10" s="44">
        <v>59048</v>
      </c>
      <c r="AX10" s="44">
        <v>65054</v>
      </c>
      <c r="AY10" s="44">
        <v>142485</v>
      </c>
      <c r="AZ10" s="44">
        <v>-69108</v>
      </c>
      <c r="BA10" s="44">
        <v>-4054</v>
      </c>
      <c r="BB10" s="44">
        <v>73377</v>
      </c>
    </row>
    <row r="11" spans="1:54" ht="15" customHeight="1">
      <c r="A11" s="82">
        <v>20</v>
      </c>
      <c r="B11" s="26" t="s">
        <v>7</v>
      </c>
      <c r="C11" s="47">
        <v>9198</v>
      </c>
      <c r="D11" s="64">
        <v>21</v>
      </c>
      <c r="E11" s="64">
        <v>653</v>
      </c>
      <c r="F11" s="64">
        <v>493</v>
      </c>
      <c r="G11" s="64">
        <v>1321</v>
      </c>
      <c r="H11" s="64">
        <v>1653</v>
      </c>
      <c r="I11" s="64">
        <v>1296</v>
      </c>
      <c r="J11" s="64">
        <v>261511</v>
      </c>
      <c r="K11" s="64">
        <v>522</v>
      </c>
      <c r="L11" s="64">
        <v>1223</v>
      </c>
      <c r="M11" s="64">
        <v>2633</v>
      </c>
      <c r="N11" s="64">
        <v>1534</v>
      </c>
      <c r="O11" s="64">
        <v>293</v>
      </c>
      <c r="P11" s="64">
        <v>4713</v>
      </c>
      <c r="Q11" s="64">
        <v>4944</v>
      </c>
      <c r="R11" s="64">
        <v>359</v>
      </c>
      <c r="S11" s="64">
        <v>3387</v>
      </c>
      <c r="T11" s="64">
        <v>4015</v>
      </c>
      <c r="U11" s="64">
        <v>16562</v>
      </c>
      <c r="V11" s="64">
        <v>2545</v>
      </c>
      <c r="W11" s="64">
        <v>218</v>
      </c>
      <c r="X11" s="64">
        <v>430</v>
      </c>
      <c r="Y11" s="64">
        <v>931</v>
      </c>
      <c r="Z11" s="64">
        <v>6</v>
      </c>
      <c r="AA11" s="64">
        <v>4</v>
      </c>
      <c r="AB11" s="64">
        <v>13</v>
      </c>
      <c r="AC11" s="64">
        <v>168</v>
      </c>
      <c r="AD11" s="64">
        <v>347</v>
      </c>
      <c r="AE11" s="64">
        <v>406</v>
      </c>
      <c r="AF11" s="64">
        <v>769</v>
      </c>
      <c r="AG11" s="64">
        <v>85037</v>
      </c>
      <c r="AH11" s="64">
        <v>120</v>
      </c>
      <c r="AI11" s="64">
        <v>1046</v>
      </c>
      <c r="AJ11" s="64">
        <v>2623</v>
      </c>
      <c r="AK11" s="64">
        <v>174</v>
      </c>
      <c r="AL11" s="26">
        <v>338</v>
      </c>
      <c r="AM11" s="44">
        <v>411506</v>
      </c>
      <c r="AN11" s="47">
        <v>1695</v>
      </c>
      <c r="AO11" s="64">
        <v>23342</v>
      </c>
      <c r="AP11" s="64">
        <v>0</v>
      </c>
      <c r="AQ11" s="64">
        <v>0</v>
      </c>
      <c r="AR11" s="64">
        <v>0</v>
      </c>
      <c r="AS11" s="64">
        <v>2099</v>
      </c>
      <c r="AT11" s="26">
        <v>2974</v>
      </c>
      <c r="AU11" s="44">
        <v>30110</v>
      </c>
      <c r="AV11" s="44">
        <v>441616</v>
      </c>
      <c r="AW11" s="44">
        <v>508893</v>
      </c>
      <c r="AX11" s="44">
        <v>539003</v>
      </c>
      <c r="AY11" s="44">
        <v>950509</v>
      </c>
      <c r="AZ11" s="44">
        <v>-270713</v>
      </c>
      <c r="BA11" s="44">
        <v>268290</v>
      </c>
      <c r="BB11" s="44">
        <v>679796</v>
      </c>
    </row>
    <row r="12" spans="1:54" ht="15" customHeight="1">
      <c r="A12" s="82">
        <v>21</v>
      </c>
      <c r="B12" s="26" t="s">
        <v>8</v>
      </c>
      <c r="C12" s="47">
        <v>1789</v>
      </c>
      <c r="D12" s="64">
        <v>671</v>
      </c>
      <c r="E12" s="64">
        <v>2628</v>
      </c>
      <c r="F12" s="64">
        <v>815</v>
      </c>
      <c r="G12" s="64">
        <v>662</v>
      </c>
      <c r="H12" s="64">
        <v>127</v>
      </c>
      <c r="I12" s="64">
        <v>333</v>
      </c>
      <c r="J12" s="64">
        <v>170945</v>
      </c>
      <c r="K12" s="64">
        <v>41695</v>
      </c>
      <c r="L12" s="64">
        <v>2637</v>
      </c>
      <c r="M12" s="64">
        <v>80864</v>
      </c>
      <c r="N12" s="64">
        <v>2225</v>
      </c>
      <c r="O12" s="64">
        <v>92</v>
      </c>
      <c r="P12" s="64">
        <v>458</v>
      </c>
      <c r="Q12" s="64">
        <v>829</v>
      </c>
      <c r="R12" s="64">
        <v>48</v>
      </c>
      <c r="S12" s="64">
        <v>35</v>
      </c>
      <c r="T12" s="64">
        <v>509</v>
      </c>
      <c r="U12" s="64">
        <v>344</v>
      </c>
      <c r="V12" s="64">
        <v>9097</v>
      </c>
      <c r="W12" s="64">
        <v>31752</v>
      </c>
      <c r="X12" s="64">
        <v>550</v>
      </c>
      <c r="Y12" s="64">
        <v>867</v>
      </c>
      <c r="Z12" s="64">
        <v>1646</v>
      </c>
      <c r="AA12" s="64">
        <v>124</v>
      </c>
      <c r="AB12" s="64">
        <v>273</v>
      </c>
      <c r="AC12" s="64">
        <v>62590</v>
      </c>
      <c r="AD12" s="64">
        <v>256</v>
      </c>
      <c r="AE12" s="64">
        <v>4228</v>
      </c>
      <c r="AF12" s="64">
        <v>949</v>
      </c>
      <c r="AG12" s="64">
        <v>2236</v>
      </c>
      <c r="AH12" s="64">
        <v>285</v>
      </c>
      <c r="AI12" s="64">
        <v>746</v>
      </c>
      <c r="AJ12" s="64">
        <v>7817</v>
      </c>
      <c r="AK12" s="64">
        <v>0</v>
      </c>
      <c r="AL12" s="26">
        <v>833</v>
      </c>
      <c r="AM12" s="44">
        <v>431955</v>
      </c>
      <c r="AN12" s="47">
        <v>258</v>
      </c>
      <c r="AO12" s="64">
        <v>69102</v>
      </c>
      <c r="AP12" s="64">
        <v>0</v>
      </c>
      <c r="AQ12" s="64">
        <v>0</v>
      </c>
      <c r="AR12" s="64">
        <v>0</v>
      </c>
      <c r="AS12" s="64">
        <v>7741</v>
      </c>
      <c r="AT12" s="26">
        <v>692</v>
      </c>
      <c r="AU12" s="44">
        <v>77793</v>
      </c>
      <c r="AV12" s="44">
        <v>509748</v>
      </c>
      <c r="AW12" s="44">
        <v>495719</v>
      </c>
      <c r="AX12" s="44">
        <v>573512</v>
      </c>
      <c r="AY12" s="44">
        <v>1005467</v>
      </c>
      <c r="AZ12" s="44">
        <v>-258371</v>
      </c>
      <c r="BA12" s="44">
        <v>315141</v>
      </c>
      <c r="BB12" s="44">
        <v>747096</v>
      </c>
    </row>
    <row r="13" spans="1:54" ht="15" customHeight="1">
      <c r="A13" s="83">
        <v>25</v>
      </c>
      <c r="B13" s="27" t="s">
        <v>9</v>
      </c>
      <c r="C13" s="52">
        <v>409</v>
      </c>
      <c r="D13" s="65">
        <v>21</v>
      </c>
      <c r="E13" s="65">
        <v>1</v>
      </c>
      <c r="F13" s="65">
        <v>2</v>
      </c>
      <c r="G13" s="65">
        <v>1037</v>
      </c>
      <c r="H13" s="65">
        <v>14</v>
      </c>
      <c r="I13" s="65">
        <v>258</v>
      </c>
      <c r="J13" s="65">
        <v>1058</v>
      </c>
      <c r="K13" s="65">
        <v>71</v>
      </c>
      <c r="L13" s="65">
        <v>5816</v>
      </c>
      <c r="M13" s="65">
        <v>4123</v>
      </c>
      <c r="N13" s="65">
        <v>497</v>
      </c>
      <c r="O13" s="65">
        <v>117</v>
      </c>
      <c r="P13" s="65">
        <v>1390</v>
      </c>
      <c r="Q13" s="65">
        <v>7158</v>
      </c>
      <c r="R13" s="65">
        <v>299</v>
      </c>
      <c r="S13" s="65">
        <v>1480</v>
      </c>
      <c r="T13" s="65">
        <v>4232</v>
      </c>
      <c r="U13" s="65">
        <v>391</v>
      </c>
      <c r="V13" s="65">
        <v>27855</v>
      </c>
      <c r="W13" s="65">
        <v>15</v>
      </c>
      <c r="X13" s="65">
        <v>131</v>
      </c>
      <c r="Y13" s="65">
        <v>31</v>
      </c>
      <c r="Z13" s="65">
        <v>141</v>
      </c>
      <c r="AA13" s="65">
        <v>2</v>
      </c>
      <c r="AB13" s="65">
        <v>35</v>
      </c>
      <c r="AC13" s="65">
        <v>32</v>
      </c>
      <c r="AD13" s="65">
        <v>1</v>
      </c>
      <c r="AE13" s="65">
        <v>82</v>
      </c>
      <c r="AF13" s="65">
        <v>410</v>
      </c>
      <c r="AG13" s="65">
        <v>455</v>
      </c>
      <c r="AH13" s="65">
        <v>21</v>
      </c>
      <c r="AI13" s="65">
        <v>313</v>
      </c>
      <c r="AJ13" s="65">
        <v>1040</v>
      </c>
      <c r="AK13" s="65">
        <v>60</v>
      </c>
      <c r="AL13" s="27">
        <v>203</v>
      </c>
      <c r="AM13" s="50">
        <v>59201</v>
      </c>
      <c r="AN13" s="52">
        <v>151</v>
      </c>
      <c r="AO13" s="65">
        <v>1004</v>
      </c>
      <c r="AP13" s="65">
        <v>0</v>
      </c>
      <c r="AQ13" s="65">
        <v>0</v>
      </c>
      <c r="AR13" s="65">
        <v>0</v>
      </c>
      <c r="AS13" s="65">
        <v>115</v>
      </c>
      <c r="AT13" s="27">
        <v>431</v>
      </c>
      <c r="AU13" s="50">
        <v>1701</v>
      </c>
      <c r="AV13" s="50">
        <v>60902</v>
      </c>
      <c r="AW13" s="50">
        <v>69001</v>
      </c>
      <c r="AX13" s="50">
        <v>70702</v>
      </c>
      <c r="AY13" s="50">
        <v>129903</v>
      </c>
      <c r="AZ13" s="50">
        <v>-34019</v>
      </c>
      <c r="BA13" s="50">
        <v>36683</v>
      </c>
      <c r="BB13" s="50">
        <v>95884</v>
      </c>
    </row>
    <row r="14" spans="1:54" ht="15" customHeight="1">
      <c r="A14" s="82">
        <v>26</v>
      </c>
      <c r="B14" s="26" t="s">
        <v>10</v>
      </c>
      <c r="C14" s="47">
        <v>6</v>
      </c>
      <c r="D14" s="64">
        <v>0</v>
      </c>
      <c r="E14" s="64">
        <v>20</v>
      </c>
      <c r="F14" s="64">
        <v>3</v>
      </c>
      <c r="G14" s="64">
        <v>0</v>
      </c>
      <c r="H14" s="64">
        <v>4</v>
      </c>
      <c r="I14" s="64">
        <v>247</v>
      </c>
      <c r="J14" s="64">
        <v>1</v>
      </c>
      <c r="K14" s="64">
        <v>-1</v>
      </c>
      <c r="L14" s="64">
        <v>684</v>
      </c>
      <c r="M14" s="64">
        <v>807729</v>
      </c>
      <c r="N14" s="64">
        <v>120</v>
      </c>
      <c r="O14" s="64">
        <v>8972</v>
      </c>
      <c r="P14" s="64">
        <v>10081</v>
      </c>
      <c r="Q14" s="64">
        <v>133</v>
      </c>
      <c r="R14" s="64">
        <v>1739</v>
      </c>
      <c r="S14" s="64">
        <v>4663</v>
      </c>
      <c r="T14" s="64">
        <v>29094</v>
      </c>
      <c r="U14" s="64">
        <v>343</v>
      </c>
      <c r="V14" s="64">
        <v>12373</v>
      </c>
      <c r="W14" s="64">
        <v>0</v>
      </c>
      <c r="X14" s="64">
        <v>13</v>
      </c>
      <c r="Y14" s="64">
        <v>0</v>
      </c>
      <c r="Z14" s="64">
        <v>0</v>
      </c>
      <c r="AA14" s="64">
        <v>0</v>
      </c>
      <c r="AB14" s="64">
        <v>0</v>
      </c>
      <c r="AC14" s="64">
        <v>22</v>
      </c>
      <c r="AD14" s="64">
        <v>0</v>
      </c>
      <c r="AE14" s="64">
        <v>9</v>
      </c>
      <c r="AF14" s="64">
        <v>0</v>
      </c>
      <c r="AG14" s="64">
        <v>2</v>
      </c>
      <c r="AH14" s="64">
        <v>0</v>
      </c>
      <c r="AI14" s="64">
        <v>33</v>
      </c>
      <c r="AJ14" s="64">
        <v>9</v>
      </c>
      <c r="AK14" s="64">
        <v>0</v>
      </c>
      <c r="AL14" s="26">
        <v>288</v>
      </c>
      <c r="AM14" s="44">
        <v>876587</v>
      </c>
      <c r="AN14" s="47">
        <v>0</v>
      </c>
      <c r="AO14" s="64">
        <v>1</v>
      </c>
      <c r="AP14" s="64">
        <v>0</v>
      </c>
      <c r="AQ14" s="64">
        <v>-402</v>
      </c>
      <c r="AR14" s="64">
        <v>0</v>
      </c>
      <c r="AS14" s="64">
        <v>6778</v>
      </c>
      <c r="AT14" s="26">
        <v>321</v>
      </c>
      <c r="AU14" s="44">
        <v>6698</v>
      </c>
      <c r="AV14" s="44">
        <v>883285</v>
      </c>
      <c r="AW14" s="44">
        <v>778985</v>
      </c>
      <c r="AX14" s="44">
        <v>785683</v>
      </c>
      <c r="AY14" s="44">
        <v>1662270</v>
      </c>
      <c r="AZ14" s="44">
        <v>-233913</v>
      </c>
      <c r="BA14" s="44">
        <v>551770</v>
      </c>
      <c r="BB14" s="44">
        <v>1428357</v>
      </c>
    </row>
    <row r="15" spans="1:54" ht="15" customHeight="1">
      <c r="A15" s="82">
        <v>27</v>
      </c>
      <c r="B15" s="26" t="s">
        <v>11</v>
      </c>
      <c r="C15" s="47">
        <v>0</v>
      </c>
      <c r="D15" s="64">
        <v>0</v>
      </c>
      <c r="E15" s="64">
        <v>0</v>
      </c>
      <c r="F15" s="64">
        <v>8</v>
      </c>
      <c r="G15" s="64">
        <v>264</v>
      </c>
      <c r="H15" s="64">
        <v>0</v>
      </c>
      <c r="I15" s="64">
        <v>81</v>
      </c>
      <c r="J15" s="64">
        <v>1009</v>
      </c>
      <c r="K15" s="64">
        <v>6</v>
      </c>
      <c r="L15" s="64">
        <v>988</v>
      </c>
      <c r="M15" s="64">
        <v>1883</v>
      </c>
      <c r="N15" s="64">
        <v>24465</v>
      </c>
      <c r="O15" s="64">
        <v>1608</v>
      </c>
      <c r="P15" s="64">
        <v>12355</v>
      </c>
      <c r="Q15" s="64">
        <v>12054</v>
      </c>
      <c r="R15" s="64">
        <v>2240</v>
      </c>
      <c r="S15" s="64">
        <v>10942</v>
      </c>
      <c r="T15" s="64">
        <v>5795</v>
      </c>
      <c r="U15" s="64">
        <v>374</v>
      </c>
      <c r="V15" s="64">
        <v>4775</v>
      </c>
      <c r="W15" s="64">
        <v>90</v>
      </c>
      <c r="X15" s="64">
        <v>11</v>
      </c>
      <c r="Y15" s="64">
        <v>0</v>
      </c>
      <c r="Z15" s="64">
        <v>7</v>
      </c>
      <c r="AA15" s="64">
        <v>0</v>
      </c>
      <c r="AB15" s="64">
        <v>0</v>
      </c>
      <c r="AC15" s="64">
        <v>20</v>
      </c>
      <c r="AD15" s="64">
        <v>20</v>
      </c>
      <c r="AE15" s="64">
        <v>82</v>
      </c>
      <c r="AF15" s="64">
        <v>7</v>
      </c>
      <c r="AG15" s="64">
        <v>984</v>
      </c>
      <c r="AH15" s="64">
        <v>12</v>
      </c>
      <c r="AI15" s="64">
        <v>121</v>
      </c>
      <c r="AJ15" s="64">
        <v>141</v>
      </c>
      <c r="AK15" s="64">
        <v>10</v>
      </c>
      <c r="AL15" s="26">
        <v>221</v>
      </c>
      <c r="AM15" s="44">
        <v>80573</v>
      </c>
      <c r="AN15" s="47">
        <v>14</v>
      </c>
      <c r="AO15" s="64">
        <v>1556</v>
      </c>
      <c r="AP15" s="64">
        <v>0</v>
      </c>
      <c r="AQ15" s="64">
        <v>0</v>
      </c>
      <c r="AR15" s="64">
        <v>7525</v>
      </c>
      <c r="AS15" s="64">
        <v>7292</v>
      </c>
      <c r="AT15" s="26">
        <v>3</v>
      </c>
      <c r="AU15" s="44">
        <v>16390</v>
      </c>
      <c r="AV15" s="44">
        <v>96963</v>
      </c>
      <c r="AW15" s="44">
        <v>410641</v>
      </c>
      <c r="AX15" s="44">
        <v>427031</v>
      </c>
      <c r="AY15" s="44">
        <v>507604</v>
      </c>
      <c r="AZ15" s="44">
        <v>-79237</v>
      </c>
      <c r="BA15" s="44">
        <v>347794</v>
      </c>
      <c r="BB15" s="44">
        <v>428367</v>
      </c>
    </row>
    <row r="16" spans="1:54" ht="15" customHeight="1">
      <c r="A16" s="82">
        <v>28</v>
      </c>
      <c r="B16" s="26" t="s">
        <v>12</v>
      </c>
      <c r="C16" s="47">
        <v>166</v>
      </c>
      <c r="D16" s="64">
        <v>17</v>
      </c>
      <c r="E16" s="64">
        <v>89</v>
      </c>
      <c r="F16" s="64">
        <v>346</v>
      </c>
      <c r="G16" s="64">
        <v>4390</v>
      </c>
      <c r="H16" s="64">
        <v>28</v>
      </c>
      <c r="I16" s="64">
        <v>498</v>
      </c>
      <c r="J16" s="64">
        <v>1560</v>
      </c>
      <c r="K16" s="64">
        <v>474</v>
      </c>
      <c r="L16" s="64">
        <v>861</v>
      </c>
      <c r="M16" s="64">
        <v>58</v>
      </c>
      <c r="N16" s="64">
        <v>152</v>
      </c>
      <c r="O16" s="64">
        <v>1551</v>
      </c>
      <c r="P16" s="64">
        <v>5046</v>
      </c>
      <c r="Q16" s="64">
        <v>3435</v>
      </c>
      <c r="R16" s="64">
        <v>1078</v>
      </c>
      <c r="S16" s="64">
        <v>5016</v>
      </c>
      <c r="T16" s="64">
        <v>4044</v>
      </c>
      <c r="U16" s="64">
        <v>1212</v>
      </c>
      <c r="V16" s="64">
        <v>42974</v>
      </c>
      <c r="W16" s="64">
        <v>117</v>
      </c>
      <c r="X16" s="64">
        <v>31</v>
      </c>
      <c r="Y16" s="64">
        <v>10</v>
      </c>
      <c r="Z16" s="64">
        <v>1551</v>
      </c>
      <c r="AA16" s="64">
        <v>22</v>
      </c>
      <c r="AB16" s="64">
        <v>166</v>
      </c>
      <c r="AC16" s="64">
        <v>822</v>
      </c>
      <c r="AD16" s="64">
        <v>104</v>
      </c>
      <c r="AE16" s="64">
        <v>1938</v>
      </c>
      <c r="AF16" s="64">
        <v>32</v>
      </c>
      <c r="AG16" s="64">
        <v>218</v>
      </c>
      <c r="AH16" s="64">
        <v>126</v>
      </c>
      <c r="AI16" s="64">
        <v>278</v>
      </c>
      <c r="AJ16" s="64">
        <v>876</v>
      </c>
      <c r="AK16" s="64">
        <v>4</v>
      </c>
      <c r="AL16" s="26">
        <v>110</v>
      </c>
      <c r="AM16" s="44">
        <v>79400</v>
      </c>
      <c r="AN16" s="47">
        <v>311</v>
      </c>
      <c r="AO16" s="64">
        <v>2470</v>
      </c>
      <c r="AP16" s="64">
        <v>1</v>
      </c>
      <c r="AQ16" s="64">
        <v>33</v>
      </c>
      <c r="AR16" s="64">
        <v>2086</v>
      </c>
      <c r="AS16" s="64">
        <v>-13</v>
      </c>
      <c r="AT16" s="26">
        <v>64</v>
      </c>
      <c r="AU16" s="44">
        <v>4952</v>
      </c>
      <c r="AV16" s="44">
        <v>84352</v>
      </c>
      <c r="AW16" s="44">
        <v>22917</v>
      </c>
      <c r="AX16" s="44">
        <v>27869</v>
      </c>
      <c r="AY16" s="44">
        <v>107269</v>
      </c>
      <c r="AZ16" s="44">
        <v>-74368</v>
      </c>
      <c r="BA16" s="44">
        <v>-46499</v>
      </c>
      <c r="BB16" s="44">
        <v>32901</v>
      </c>
    </row>
    <row r="17" spans="1:54" ht="15" customHeight="1">
      <c r="A17" s="82">
        <v>29</v>
      </c>
      <c r="B17" s="26" t="s">
        <v>13</v>
      </c>
      <c r="C17" s="47">
        <v>32</v>
      </c>
      <c r="D17" s="64">
        <v>3</v>
      </c>
      <c r="E17" s="64">
        <v>1</v>
      </c>
      <c r="F17" s="64">
        <v>49</v>
      </c>
      <c r="G17" s="64">
        <v>0</v>
      </c>
      <c r="H17" s="64">
        <v>0</v>
      </c>
      <c r="I17" s="64">
        <v>91</v>
      </c>
      <c r="J17" s="64">
        <v>3</v>
      </c>
      <c r="K17" s="64">
        <v>6</v>
      </c>
      <c r="L17" s="64">
        <v>325</v>
      </c>
      <c r="M17" s="64">
        <v>11</v>
      </c>
      <c r="N17" s="64">
        <v>0</v>
      </c>
      <c r="O17" s="64">
        <v>59</v>
      </c>
      <c r="P17" s="64">
        <v>31031</v>
      </c>
      <c r="Q17" s="64">
        <v>1505</v>
      </c>
      <c r="R17" s="64">
        <v>451</v>
      </c>
      <c r="S17" s="64">
        <v>2114</v>
      </c>
      <c r="T17" s="64">
        <v>3200</v>
      </c>
      <c r="U17" s="64">
        <v>204</v>
      </c>
      <c r="V17" s="64">
        <v>3107</v>
      </c>
      <c r="W17" s="64">
        <v>1</v>
      </c>
      <c r="X17" s="64">
        <v>174</v>
      </c>
      <c r="Y17" s="64">
        <v>1</v>
      </c>
      <c r="Z17" s="64">
        <v>497</v>
      </c>
      <c r="AA17" s="64">
        <v>3</v>
      </c>
      <c r="AB17" s="64">
        <v>0</v>
      </c>
      <c r="AC17" s="64">
        <v>63</v>
      </c>
      <c r="AD17" s="64">
        <v>18</v>
      </c>
      <c r="AE17" s="64">
        <v>4169</v>
      </c>
      <c r="AF17" s="64">
        <v>0</v>
      </c>
      <c r="AG17" s="64">
        <v>6138</v>
      </c>
      <c r="AH17" s="64">
        <v>0</v>
      </c>
      <c r="AI17" s="64">
        <v>5025</v>
      </c>
      <c r="AJ17" s="64">
        <v>2958</v>
      </c>
      <c r="AK17" s="64">
        <v>279</v>
      </c>
      <c r="AL17" s="26">
        <v>0</v>
      </c>
      <c r="AM17" s="44">
        <v>61518</v>
      </c>
      <c r="AN17" s="47">
        <v>26</v>
      </c>
      <c r="AO17" s="64">
        <v>1590</v>
      </c>
      <c r="AP17" s="64">
        <v>7</v>
      </c>
      <c r="AQ17" s="64">
        <v>4409</v>
      </c>
      <c r="AR17" s="64">
        <v>218861</v>
      </c>
      <c r="AS17" s="64">
        <v>2016</v>
      </c>
      <c r="AT17" s="26">
        <v>1621</v>
      </c>
      <c r="AU17" s="44">
        <v>228530</v>
      </c>
      <c r="AV17" s="44">
        <v>290048</v>
      </c>
      <c r="AW17" s="44">
        <v>227439</v>
      </c>
      <c r="AX17" s="44">
        <v>455969</v>
      </c>
      <c r="AY17" s="44">
        <v>517487</v>
      </c>
      <c r="AZ17" s="44">
        <v>-236549</v>
      </c>
      <c r="BA17" s="44">
        <v>219420</v>
      </c>
      <c r="BB17" s="44">
        <v>280938</v>
      </c>
    </row>
    <row r="18" spans="1:54" ht="15" customHeight="1">
      <c r="A18" s="83">
        <v>32</v>
      </c>
      <c r="B18" s="27" t="s">
        <v>16</v>
      </c>
      <c r="C18" s="52">
        <v>0</v>
      </c>
      <c r="D18" s="65">
        <v>0</v>
      </c>
      <c r="E18" s="65">
        <v>0</v>
      </c>
      <c r="F18" s="65">
        <v>2</v>
      </c>
      <c r="G18" s="65">
        <v>0</v>
      </c>
      <c r="H18" s="65">
        <v>0</v>
      </c>
      <c r="I18" s="65">
        <v>0</v>
      </c>
      <c r="J18" s="65">
        <v>0</v>
      </c>
      <c r="K18" s="65">
        <v>0</v>
      </c>
      <c r="L18" s="65">
        <v>0</v>
      </c>
      <c r="M18" s="65">
        <v>1</v>
      </c>
      <c r="N18" s="65">
        <v>25</v>
      </c>
      <c r="O18" s="65">
        <v>39</v>
      </c>
      <c r="P18" s="65">
        <v>34832</v>
      </c>
      <c r="Q18" s="65">
        <v>62088</v>
      </c>
      <c r="R18" s="65">
        <v>6044</v>
      </c>
      <c r="S18" s="65">
        <v>44464</v>
      </c>
      <c r="T18" s="65">
        <v>1166</v>
      </c>
      <c r="U18" s="65">
        <v>17</v>
      </c>
      <c r="V18" s="65">
        <v>121</v>
      </c>
      <c r="W18" s="65">
        <v>1</v>
      </c>
      <c r="X18" s="65">
        <v>0</v>
      </c>
      <c r="Y18" s="65">
        <v>0</v>
      </c>
      <c r="Z18" s="65">
        <v>16</v>
      </c>
      <c r="AA18" s="65">
        <v>6</v>
      </c>
      <c r="AB18" s="65">
        <v>0</v>
      </c>
      <c r="AC18" s="65">
        <v>1</v>
      </c>
      <c r="AD18" s="65">
        <v>128</v>
      </c>
      <c r="AE18" s="65">
        <v>846</v>
      </c>
      <c r="AF18" s="65">
        <v>130</v>
      </c>
      <c r="AG18" s="65">
        <v>3</v>
      </c>
      <c r="AH18" s="65">
        <v>0</v>
      </c>
      <c r="AI18" s="65">
        <v>2484</v>
      </c>
      <c r="AJ18" s="65">
        <v>2</v>
      </c>
      <c r="AK18" s="65">
        <v>317</v>
      </c>
      <c r="AL18" s="27">
        <v>0</v>
      </c>
      <c r="AM18" s="50">
        <v>152733</v>
      </c>
      <c r="AN18" s="52">
        <v>10</v>
      </c>
      <c r="AO18" s="65">
        <v>586</v>
      </c>
      <c r="AP18" s="65">
        <v>0</v>
      </c>
      <c r="AQ18" s="65">
        <v>0</v>
      </c>
      <c r="AR18" s="65">
        <v>0</v>
      </c>
      <c r="AS18" s="65">
        <v>4795</v>
      </c>
      <c r="AT18" s="27">
        <v>6197</v>
      </c>
      <c r="AU18" s="50">
        <v>11588</v>
      </c>
      <c r="AV18" s="50">
        <v>164321</v>
      </c>
      <c r="AW18" s="50">
        <v>266586</v>
      </c>
      <c r="AX18" s="50">
        <v>278174</v>
      </c>
      <c r="AY18" s="50">
        <v>430907</v>
      </c>
      <c r="AZ18" s="50">
        <v>-156272</v>
      </c>
      <c r="BA18" s="50">
        <v>121902</v>
      </c>
      <c r="BB18" s="50">
        <v>274635</v>
      </c>
    </row>
    <row r="19" spans="1:54" ht="15" customHeight="1">
      <c r="A19" s="82">
        <v>33</v>
      </c>
      <c r="B19" s="26" t="s">
        <v>14</v>
      </c>
      <c r="C19" s="47">
        <v>5</v>
      </c>
      <c r="D19" s="64">
        <v>0</v>
      </c>
      <c r="E19" s="64">
        <v>31</v>
      </c>
      <c r="F19" s="64">
        <v>14</v>
      </c>
      <c r="G19" s="64">
        <v>0</v>
      </c>
      <c r="H19" s="64">
        <v>0</v>
      </c>
      <c r="I19" s="64">
        <v>6</v>
      </c>
      <c r="J19" s="64">
        <v>0</v>
      </c>
      <c r="K19" s="64">
        <v>0</v>
      </c>
      <c r="L19" s="64">
        <v>7</v>
      </c>
      <c r="M19" s="64">
        <v>0</v>
      </c>
      <c r="N19" s="64">
        <v>5</v>
      </c>
      <c r="O19" s="64">
        <v>14</v>
      </c>
      <c r="P19" s="64">
        <v>4000</v>
      </c>
      <c r="Q19" s="64">
        <v>4489</v>
      </c>
      <c r="R19" s="64">
        <v>4680</v>
      </c>
      <c r="S19" s="64">
        <v>4784</v>
      </c>
      <c r="T19" s="64">
        <v>11595</v>
      </c>
      <c r="U19" s="64">
        <v>10</v>
      </c>
      <c r="V19" s="64">
        <v>3630</v>
      </c>
      <c r="W19" s="64">
        <v>1</v>
      </c>
      <c r="X19" s="64">
        <v>3</v>
      </c>
      <c r="Y19" s="64">
        <v>0</v>
      </c>
      <c r="Z19" s="64">
        <v>130</v>
      </c>
      <c r="AA19" s="64">
        <v>1</v>
      </c>
      <c r="AB19" s="64">
        <v>5</v>
      </c>
      <c r="AC19" s="64">
        <v>90</v>
      </c>
      <c r="AD19" s="64">
        <v>32</v>
      </c>
      <c r="AE19" s="64">
        <v>707</v>
      </c>
      <c r="AF19" s="64">
        <v>147</v>
      </c>
      <c r="AG19" s="64">
        <v>89</v>
      </c>
      <c r="AH19" s="64">
        <v>0</v>
      </c>
      <c r="AI19" s="64">
        <v>1555</v>
      </c>
      <c r="AJ19" s="64">
        <v>166</v>
      </c>
      <c r="AK19" s="64">
        <v>0</v>
      </c>
      <c r="AL19" s="26">
        <v>37</v>
      </c>
      <c r="AM19" s="44">
        <v>36233</v>
      </c>
      <c r="AN19" s="47">
        <v>541</v>
      </c>
      <c r="AO19" s="64">
        <v>14664</v>
      </c>
      <c r="AP19" s="64">
        <v>0</v>
      </c>
      <c r="AQ19" s="64">
        <v>5059</v>
      </c>
      <c r="AR19" s="64">
        <v>52349</v>
      </c>
      <c r="AS19" s="64">
        <v>641</v>
      </c>
      <c r="AT19" s="26">
        <v>120</v>
      </c>
      <c r="AU19" s="44">
        <v>73374</v>
      </c>
      <c r="AV19" s="44">
        <v>109607</v>
      </c>
      <c r="AW19" s="44">
        <v>36095</v>
      </c>
      <c r="AX19" s="44">
        <v>109469</v>
      </c>
      <c r="AY19" s="44">
        <v>145702</v>
      </c>
      <c r="AZ19" s="44">
        <v>-102064</v>
      </c>
      <c r="BA19" s="44">
        <v>7405</v>
      </c>
      <c r="BB19" s="44">
        <v>43638</v>
      </c>
    </row>
    <row r="20" spans="1:54" ht="15" customHeight="1">
      <c r="A20" s="82">
        <v>34</v>
      </c>
      <c r="B20" s="26" t="s">
        <v>15</v>
      </c>
      <c r="C20" s="47">
        <v>0</v>
      </c>
      <c r="D20" s="64">
        <v>2</v>
      </c>
      <c r="E20" s="64">
        <v>1</v>
      </c>
      <c r="F20" s="64">
        <v>0</v>
      </c>
      <c r="G20" s="64">
        <v>9</v>
      </c>
      <c r="H20" s="64">
        <v>0</v>
      </c>
      <c r="I20" s="64">
        <v>0</v>
      </c>
      <c r="J20" s="64">
        <v>6</v>
      </c>
      <c r="K20" s="64">
        <v>3</v>
      </c>
      <c r="L20" s="64">
        <v>1</v>
      </c>
      <c r="M20" s="64">
        <v>0</v>
      </c>
      <c r="N20" s="64">
        <v>1</v>
      </c>
      <c r="O20" s="64">
        <v>2</v>
      </c>
      <c r="P20" s="64">
        <v>107</v>
      </c>
      <c r="Q20" s="64">
        <v>50</v>
      </c>
      <c r="R20" s="64">
        <v>3</v>
      </c>
      <c r="S20" s="64">
        <v>7375</v>
      </c>
      <c r="T20" s="64">
        <v>4657</v>
      </c>
      <c r="U20" s="64">
        <v>2</v>
      </c>
      <c r="V20" s="64">
        <v>882</v>
      </c>
      <c r="W20" s="64">
        <v>8</v>
      </c>
      <c r="X20" s="64">
        <v>0</v>
      </c>
      <c r="Y20" s="64">
        <v>2</v>
      </c>
      <c r="Z20" s="64">
        <v>256</v>
      </c>
      <c r="AA20" s="64">
        <v>42</v>
      </c>
      <c r="AB20" s="64">
        <v>33</v>
      </c>
      <c r="AC20" s="64">
        <v>64</v>
      </c>
      <c r="AD20" s="64">
        <v>44</v>
      </c>
      <c r="AE20" s="64">
        <v>820</v>
      </c>
      <c r="AF20" s="64">
        <v>20</v>
      </c>
      <c r="AG20" s="64">
        <v>29</v>
      </c>
      <c r="AH20" s="64">
        <v>6</v>
      </c>
      <c r="AI20" s="64">
        <v>271</v>
      </c>
      <c r="AJ20" s="64">
        <v>219</v>
      </c>
      <c r="AK20" s="64">
        <v>0</v>
      </c>
      <c r="AL20" s="26">
        <v>0</v>
      </c>
      <c r="AM20" s="44">
        <v>14915</v>
      </c>
      <c r="AN20" s="47">
        <v>887</v>
      </c>
      <c r="AO20" s="64">
        <v>35178</v>
      </c>
      <c r="AP20" s="64">
        <v>0</v>
      </c>
      <c r="AQ20" s="64">
        <v>9893</v>
      </c>
      <c r="AR20" s="64">
        <v>24043</v>
      </c>
      <c r="AS20" s="64">
        <v>-1030</v>
      </c>
      <c r="AT20" s="26">
        <v>0</v>
      </c>
      <c r="AU20" s="44">
        <v>68971</v>
      </c>
      <c r="AV20" s="44">
        <v>83886</v>
      </c>
      <c r="AW20" s="44">
        <v>176138</v>
      </c>
      <c r="AX20" s="44">
        <v>245109</v>
      </c>
      <c r="AY20" s="44">
        <v>260024</v>
      </c>
      <c r="AZ20" s="44">
        <v>-76671</v>
      </c>
      <c r="BA20" s="44">
        <v>168438</v>
      </c>
      <c r="BB20" s="44">
        <v>183353</v>
      </c>
    </row>
    <row r="21" spans="1:54" ht="15" customHeight="1">
      <c r="A21" s="82">
        <v>35</v>
      </c>
      <c r="B21" s="26" t="s">
        <v>17</v>
      </c>
      <c r="C21" s="47">
        <v>0</v>
      </c>
      <c r="D21" s="64">
        <v>0</v>
      </c>
      <c r="E21" s="64">
        <v>1513</v>
      </c>
      <c r="F21" s="64">
        <v>0</v>
      </c>
      <c r="G21" s="64">
        <v>0</v>
      </c>
      <c r="H21" s="64">
        <v>0</v>
      </c>
      <c r="I21" s="64">
        <v>0</v>
      </c>
      <c r="J21" s="64">
        <v>0</v>
      </c>
      <c r="K21" s="64">
        <v>0</v>
      </c>
      <c r="L21" s="64">
        <v>0</v>
      </c>
      <c r="M21" s="64">
        <v>0</v>
      </c>
      <c r="N21" s="64">
        <v>0</v>
      </c>
      <c r="O21" s="64">
        <v>0</v>
      </c>
      <c r="P21" s="64">
        <v>1</v>
      </c>
      <c r="Q21" s="64">
        <v>0</v>
      </c>
      <c r="R21" s="64">
        <v>0</v>
      </c>
      <c r="S21" s="64">
        <v>0</v>
      </c>
      <c r="T21" s="64">
        <v>187250</v>
      </c>
      <c r="U21" s="64">
        <v>0</v>
      </c>
      <c r="V21" s="64">
        <v>0</v>
      </c>
      <c r="W21" s="64">
        <v>0</v>
      </c>
      <c r="X21" s="64">
        <v>0</v>
      </c>
      <c r="Y21" s="64">
        <v>0</v>
      </c>
      <c r="Z21" s="64">
        <v>0</v>
      </c>
      <c r="AA21" s="64">
        <v>0</v>
      </c>
      <c r="AB21" s="64">
        <v>0</v>
      </c>
      <c r="AC21" s="64">
        <v>5500</v>
      </c>
      <c r="AD21" s="64">
        <v>0</v>
      </c>
      <c r="AE21" s="64">
        <v>4119</v>
      </c>
      <c r="AF21" s="64">
        <v>16</v>
      </c>
      <c r="AG21" s="64">
        <v>0</v>
      </c>
      <c r="AH21" s="64">
        <v>0</v>
      </c>
      <c r="AI21" s="64">
        <v>7932</v>
      </c>
      <c r="AJ21" s="64">
        <v>7</v>
      </c>
      <c r="AK21" s="64">
        <v>0</v>
      </c>
      <c r="AL21" s="26">
        <v>0</v>
      </c>
      <c r="AM21" s="44">
        <v>206338</v>
      </c>
      <c r="AN21" s="47">
        <v>0</v>
      </c>
      <c r="AO21" s="64">
        <v>77185</v>
      </c>
      <c r="AP21" s="64">
        <v>0</v>
      </c>
      <c r="AQ21" s="64">
        <v>2551</v>
      </c>
      <c r="AR21" s="64">
        <v>26984</v>
      </c>
      <c r="AS21" s="64">
        <v>-3969</v>
      </c>
      <c r="AT21" s="26">
        <v>656</v>
      </c>
      <c r="AU21" s="44">
        <v>103407</v>
      </c>
      <c r="AV21" s="44">
        <v>309745</v>
      </c>
      <c r="AW21" s="44">
        <v>262243</v>
      </c>
      <c r="AX21" s="44">
        <v>365650</v>
      </c>
      <c r="AY21" s="44">
        <v>571988</v>
      </c>
      <c r="AZ21" s="44">
        <v>-173069</v>
      </c>
      <c r="BA21" s="44">
        <v>192581</v>
      </c>
      <c r="BB21" s="44">
        <v>398919</v>
      </c>
    </row>
    <row r="22" spans="1:54" ht="15" customHeight="1">
      <c r="A22" s="82">
        <v>39</v>
      </c>
      <c r="B22" s="26" t="s">
        <v>18</v>
      </c>
      <c r="C22" s="47">
        <v>1417</v>
      </c>
      <c r="D22" s="64">
        <v>665</v>
      </c>
      <c r="E22" s="64">
        <v>895</v>
      </c>
      <c r="F22" s="64">
        <v>235</v>
      </c>
      <c r="G22" s="64">
        <v>6013</v>
      </c>
      <c r="H22" s="64">
        <v>411</v>
      </c>
      <c r="I22" s="64">
        <v>1167</v>
      </c>
      <c r="J22" s="64">
        <v>3652</v>
      </c>
      <c r="K22" s="64">
        <v>4180</v>
      </c>
      <c r="L22" s="64">
        <v>1715</v>
      </c>
      <c r="M22" s="64">
        <v>15015</v>
      </c>
      <c r="N22" s="64">
        <v>3893</v>
      </c>
      <c r="O22" s="64">
        <v>157</v>
      </c>
      <c r="P22" s="64">
        <v>14800</v>
      </c>
      <c r="Q22" s="64">
        <v>10739</v>
      </c>
      <c r="R22" s="64">
        <v>1814</v>
      </c>
      <c r="S22" s="64">
        <v>9648</v>
      </c>
      <c r="T22" s="64">
        <v>14465</v>
      </c>
      <c r="U22" s="64">
        <v>19812</v>
      </c>
      <c r="V22" s="64">
        <v>8005</v>
      </c>
      <c r="W22" s="64">
        <v>2433</v>
      </c>
      <c r="X22" s="64">
        <v>1147</v>
      </c>
      <c r="Y22" s="64">
        <v>835</v>
      </c>
      <c r="Z22" s="64">
        <v>8319</v>
      </c>
      <c r="AA22" s="64">
        <v>4366</v>
      </c>
      <c r="AB22" s="64">
        <v>316</v>
      </c>
      <c r="AC22" s="64">
        <v>2463</v>
      </c>
      <c r="AD22" s="64">
        <v>4330</v>
      </c>
      <c r="AE22" s="64">
        <v>4828</v>
      </c>
      <c r="AF22" s="64">
        <v>4033</v>
      </c>
      <c r="AG22" s="64">
        <v>4448</v>
      </c>
      <c r="AH22" s="64">
        <v>2707</v>
      </c>
      <c r="AI22" s="64">
        <v>5093</v>
      </c>
      <c r="AJ22" s="64">
        <v>14829</v>
      </c>
      <c r="AK22" s="64">
        <v>2155</v>
      </c>
      <c r="AL22" s="26">
        <v>258</v>
      </c>
      <c r="AM22" s="44">
        <v>181258</v>
      </c>
      <c r="AN22" s="47">
        <v>2541</v>
      </c>
      <c r="AO22" s="64">
        <v>27395</v>
      </c>
      <c r="AP22" s="64">
        <v>19</v>
      </c>
      <c r="AQ22" s="64">
        <v>1086</v>
      </c>
      <c r="AR22" s="64">
        <v>6249</v>
      </c>
      <c r="AS22" s="64">
        <v>210</v>
      </c>
      <c r="AT22" s="26">
        <v>187</v>
      </c>
      <c r="AU22" s="44">
        <v>37687</v>
      </c>
      <c r="AV22" s="44">
        <v>218945</v>
      </c>
      <c r="AW22" s="44">
        <v>70914</v>
      </c>
      <c r="AX22" s="44">
        <v>108601</v>
      </c>
      <c r="AY22" s="44">
        <v>289859</v>
      </c>
      <c r="AZ22" s="44">
        <v>-173116</v>
      </c>
      <c r="BA22" s="44">
        <v>-64515</v>
      </c>
      <c r="BB22" s="44">
        <v>116743</v>
      </c>
    </row>
    <row r="23" spans="1:54" ht="15" customHeight="1">
      <c r="A23" s="83">
        <v>41</v>
      </c>
      <c r="B23" s="27" t="s">
        <v>19</v>
      </c>
      <c r="C23" s="52">
        <v>1005</v>
      </c>
      <c r="D23" s="65">
        <v>111</v>
      </c>
      <c r="E23" s="65">
        <v>129</v>
      </c>
      <c r="F23" s="65">
        <v>148</v>
      </c>
      <c r="G23" s="65">
        <v>264</v>
      </c>
      <c r="H23" s="65">
        <v>49</v>
      </c>
      <c r="I23" s="65">
        <v>429</v>
      </c>
      <c r="J23" s="65">
        <v>4156</v>
      </c>
      <c r="K23" s="65">
        <v>573</v>
      </c>
      <c r="L23" s="65">
        <v>1196</v>
      </c>
      <c r="M23" s="65">
        <v>8155</v>
      </c>
      <c r="N23" s="65">
        <v>2769</v>
      </c>
      <c r="O23" s="65">
        <v>230</v>
      </c>
      <c r="P23" s="65">
        <v>775</v>
      </c>
      <c r="Q23" s="65">
        <v>851</v>
      </c>
      <c r="R23" s="65">
        <v>167</v>
      </c>
      <c r="S23" s="65">
        <v>114</v>
      </c>
      <c r="T23" s="65">
        <v>473</v>
      </c>
      <c r="U23" s="65">
        <v>630</v>
      </c>
      <c r="V23" s="65">
        <v>579</v>
      </c>
      <c r="W23" s="65">
        <v>11326</v>
      </c>
      <c r="X23" s="65">
        <v>2171</v>
      </c>
      <c r="Y23" s="65">
        <v>423</v>
      </c>
      <c r="Z23" s="65">
        <v>4372</v>
      </c>
      <c r="AA23" s="65">
        <v>1299</v>
      </c>
      <c r="AB23" s="65">
        <v>21897</v>
      </c>
      <c r="AC23" s="65">
        <v>5441</v>
      </c>
      <c r="AD23" s="65">
        <v>2535</v>
      </c>
      <c r="AE23" s="65">
        <v>8525</v>
      </c>
      <c r="AF23" s="65">
        <v>3104</v>
      </c>
      <c r="AG23" s="65">
        <v>3412</v>
      </c>
      <c r="AH23" s="65">
        <v>207</v>
      </c>
      <c r="AI23" s="65">
        <v>728</v>
      </c>
      <c r="AJ23" s="65">
        <v>4711</v>
      </c>
      <c r="AK23" s="65">
        <v>0</v>
      </c>
      <c r="AL23" s="27">
        <v>0</v>
      </c>
      <c r="AM23" s="50">
        <v>92954</v>
      </c>
      <c r="AN23" s="52">
        <v>0</v>
      </c>
      <c r="AO23" s="65">
        <v>0</v>
      </c>
      <c r="AP23" s="65">
        <v>0</v>
      </c>
      <c r="AQ23" s="65">
        <v>195510</v>
      </c>
      <c r="AR23" s="65">
        <v>209991</v>
      </c>
      <c r="AS23" s="65">
        <v>0</v>
      </c>
      <c r="AT23" s="27">
        <v>0</v>
      </c>
      <c r="AU23" s="50">
        <v>405501</v>
      </c>
      <c r="AV23" s="50">
        <v>498455</v>
      </c>
      <c r="AW23" s="50">
        <v>0</v>
      </c>
      <c r="AX23" s="50">
        <v>405501</v>
      </c>
      <c r="AY23" s="50">
        <v>498455</v>
      </c>
      <c r="AZ23" s="50">
        <v>0</v>
      </c>
      <c r="BA23" s="50">
        <v>405501</v>
      </c>
      <c r="BB23" s="50">
        <v>498455</v>
      </c>
    </row>
    <row r="24" spans="1:54" ht="15" customHeight="1">
      <c r="A24" s="82">
        <v>46</v>
      </c>
      <c r="B24" s="26" t="s">
        <v>20</v>
      </c>
      <c r="C24" s="47">
        <v>1533</v>
      </c>
      <c r="D24" s="64">
        <v>259</v>
      </c>
      <c r="E24" s="64">
        <v>329</v>
      </c>
      <c r="F24" s="64">
        <v>940</v>
      </c>
      <c r="G24" s="64">
        <v>2153</v>
      </c>
      <c r="H24" s="64">
        <v>281</v>
      </c>
      <c r="I24" s="64">
        <v>2386</v>
      </c>
      <c r="J24" s="64">
        <v>14883</v>
      </c>
      <c r="K24" s="64">
        <v>4528</v>
      </c>
      <c r="L24" s="64">
        <v>6023</v>
      </c>
      <c r="M24" s="64">
        <v>18489</v>
      </c>
      <c r="N24" s="64">
        <v>12438</v>
      </c>
      <c r="O24" s="64">
        <v>504</v>
      </c>
      <c r="P24" s="64">
        <v>2732</v>
      </c>
      <c r="Q24" s="64">
        <v>9578</v>
      </c>
      <c r="R24" s="64">
        <v>345</v>
      </c>
      <c r="S24" s="64">
        <v>1028</v>
      </c>
      <c r="T24" s="64">
        <v>3522</v>
      </c>
      <c r="U24" s="64">
        <v>2178</v>
      </c>
      <c r="V24" s="64">
        <v>1991</v>
      </c>
      <c r="W24" s="64">
        <v>34075</v>
      </c>
      <c r="X24" s="64">
        <v>1373</v>
      </c>
      <c r="Y24" s="64">
        <v>2320</v>
      </c>
      <c r="Z24" s="64">
        <v>17381</v>
      </c>
      <c r="AA24" s="64">
        <v>881</v>
      </c>
      <c r="AB24" s="64">
        <v>1735</v>
      </c>
      <c r="AC24" s="64">
        <v>4125</v>
      </c>
      <c r="AD24" s="64">
        <v>2055</v>
      </c>
      <c r="AE24" s="64">
        <v>3991</v>
      </c>
      <c r="AF24" s="64">
        <v>4902</v>
      </c>
      <c r="AG24" s="64">
        <v>7239</v>
      </c>
      <c r="AH24" s="64">
        <v>205</v>
      </c>
      <c r="AI24" s="64">
        <v>1638</v>
      </c>
      <c r="AJ24" s="64">
        <v>22808</v>
      </c>
      <c r="AK24" s="64">
        <v>0</v>
      </c>
      <c r="AL24" s="26">
        <v>256</v>
      </c>
      <c r="AM24" s="44">
        <v>191104</v>
      </c>
      <c r="AN24" s="47">
        <v>52</v>
      </c>
      <c r="AO24" s="64">
        <v>49492</v>
      </c>
      <c r="AP24" s="64">
        <v>0</v>
      </c>
      <c r="AQ24" s="64">
        <v>0</v>
      </c>
      <c r="AR24" s="64">
        <v>0</v>
      </c>
      <c r="AS24" s="64">
        <v>0</v>
      </c>
      <c r="AT24" s="26">
        <v>0</v>
      </c>
      <c r="AU24" s="44">
        <v>49544</v>
      </c>
      <c r="AV24" s="44">
        <v>240648</v>
      </c>
      <c r="AW24" s="44">
        <v>101561</v>
      </c>
      <c r="AX24" s="44">
        <v>151105</v>
      </c>
      <c r="AY24" s="44">
        <v>342209</v>
      </c>
      <c r="AZ24" s="44">
        <v>-28884</v>
      </c>
      <c r="BA24" s="44">
        <v>122221</v>
      </c>
      <c r="BB24" s="44">
        <v>313325</v>
      </c>
    </row>
    <row r="25" spans="1:54" ht="15" customHeight="1">
      <c r="A25" s="82">
        <v>47</v>
      </c>
      <c r="B25" s="26" t="s">
        <v>57</v>
      </c>
      <c r="C25" s="47">
        <v>170</v>
      </c>
      <c r="D25" s="64">
        <v>12</v>
      </c>
      <c r="E25" s="64">
        <v>21</v>
      </c>
      <c r="F25" s="64">
        <v>59</v>
      </c>
      <c r="G25" s="64">
        <v>587</v>
      </c>
      <c r="H25" s="64">
        <v>19</v>
      </c>
      <c r="I25" s="64">
        <v>215</v>
      </c>
      <c r="J25" s="64">
        <v>1332</v>
      </c>
      <c r="K25" s="64">
        <v>566</v>
      </c>
      <c r="L25" s="64">
        <v>121</v>
      </c>
      <c r="M25" s="64">
        <v>1034</v>
      </c>
      <c r="N25" s="64">
        <v>332</v>
      </c>
      <c r="O25" s="64">
        <v>19</v>
      </c>
      <c r="P25" s="64">
        <v>160</v>
      </c>
      <c r="Q25" s="64">
        <v>387</v>
      </c>
      <c r="R25" s="64">
        <v>28</v>
      </c>
      <c r="S25" s="64">
        <v>28</v>
      </c>
      <c r="T25" s="64">
        <v>138</v>
      </c>
      <c r="U25" s="64">
        <v>135</v>
      </c>
      <c r="V25" s="64">
        <v>384</v>
      </c>
      <c r="W25" s="64">
        <v>180</v>
      </c>
      <c r="X25" s="64">
        <v>3081</v>
      </c>
      <c r="Y25" s="64">
        <v>610</v>
      </c>
      <c r="Z25" s="64">
        <v>2018</v>
      </c>
      <c r="AA25" s="64">
        <v>340</v>
      </c>
      <c r="AB25" s="64">
        <v>166</v>
      </c>
      <c r="AC25" s="64">
        <v>1639</v>
      </c>
      <c r="AD25" s="64">
        <v>842</v>
      </c>
      <c r="AE25" s="64">
        <v>1512</v>
      </c>
      <c r="AF25" s="64">
        <v>2411</v>
      </c>
      <c r="AG25" s="64">
        <v>3701</v>
      </c>
      <c r="AH25" s="64">
        <v>137</v>
      </c>
      <c r="AI25" s="64">
        <v>217</v>
      </c>
      <c r="AJ25" s="64">
        <v>6309</v>
      </c>
      <c r="AK25" s="64">
        <v>0</v>
      </c>
      <c r="AL25" s="26">
        <v>86</v>
      </c>
      <c r="AM25" s="44">
        <v>28996</v>
      </c>
      <c r="AN25" s="47">
        <v>28</v>
      </c>
      <c r="AO25" s="64">
        <v>8177</v>
      </c>
      <c r="AP25" s="64">
        <v>-2634</v>
      </c>
      <c r="AQ25" s="64">
        <v>0</v>
      </c>
      <c r="AR25" s="64">
        <v>0</v>
      </c>
      <c r="AS25" s="64">
        <v>0</v>
      </c>
      <c r="AT25" s="26">
        <v>0</v>
      </c>
      <c r="AU25" s="44">
        <v>5571</v>
      </c>
      <c r="AV25" s="44">
        <v>34567</v>
      </c>
      <c r="AW25" s="44">
        <v>95</v>
      </c>
      <c r="AX25" s="44">
        <v>5666</v>
      </c>
      <c r="AY25" s="44">
        <v>34662</v>
      </c>
      <c r="AZ25" s="44">
        <v>-5</v>
      </c>
      <c r="BA25" s="44">
        <v>5661</v>
      </c>
      <c r="BB25" s="44">
        <v>34657</v>
      </c>
    </row>
    <row r="26" spans="1:54" ht="15" customHeight="1">
      <c r="A26" s="82">
        <v>48</v>
      </c>
      <c r="B26" s="26" t="s">
        <v>58</v>
      </c>
      <c r="C26" s="47">
        <v>40</v>
      </c>
      <c r="D26" s="64">
        <v>0</v>
      </c>
      <c r="E26" s="64">
        <v>0</v>
      </c>
      <c r="F26" s="64">
        <v>16</v>
      </c>
      <c r="G26" s="64">
        <v>87</v>
      </c>
      <c r="H26" s="64">
        <v>0</v>
      </c>
      <c r="I26" s="64">
        <v>85</v>
      </c>
      <c r="J26" s="64">
        <v>829</v>
      </c>
      <c r="K26" s="64">
        <v>32</v>
      </c>
      <c r="L26" s="64">
        <v>181</v>
      </c>
      <c r="M26" s="64">
        <v>184</v>
      </c>
      <c r="N26" s="64">
        <v>21</v>
      </c>
      <c r="O26" s="64">
        <v>1</v>
      </c>
      <c r="P26" s="64">
        <v>20</v>
      </c>
      <c r="Q26" s="64">
        <v>172</v>
      </c>
      <c r="R26" s="64">
        <v>13</v>
      </c>
      <c r="S26" s="64">
        <v>3</v>
      </c>
      <c r="T26" s="64">
        <v>43</v>
      </c>
      <c r="U26" s="64">
        <v>10</v>
      </c>
      <c r="V26" s="64">
        <v>731</v>
      </c>
      <c r="W26" s="64">
        <v>2695</v>
      </c>
      <c r="X26" s="64">
        <v>48</v>
      </c>
      <c r="Y26" s="64">
        <v>0</v>
      </c>
      <c r="Z26" s="64">
        <v>792</v>
      </c>
      <c r="AA26" s="64">
        <v>475</v>
      </c>
      <c r="AB26" s="64">
        <v>4</v>
      </c>
      <c r="AC26" s="64">
        <v>727</v>
      </c>
      <c r="AD26" s="64">
        <v>905</v>
      </c>
      <c r="AE26" s="64">
        <v>8963</v>
      </c>
      <c r="AF26" s="64">
        <v>949</v>
      </c>
      <c r="AG26" s="64">
        <v>1780</v>
      </c>
      <c r="AH26" s="64">
        <v>2</v>
      </c>
      <c r="AI26" s="64">
        <v>63</v>
      </c>
      <c r="AJ26" s="64">
        <v>8092</v>
      </c>
      <c r="AK26" s="64">
        <v>0</v>
      </c>
      <c r="AL26" s="26">
        <v>98</v>
      </c>
      <c r="AM26" s="44">
        <v>28061</v>
      </c>
      <c r="AN26" s="47">
        <v>0</v>
      </c>
      <c r="AO26" s="64">
        <v>5764</v>
      </c>
      <c r="AP26" s="64">
        <v>6237</v>
      </c>
      <c r="AQ26" s="64">
        <v>0</v>
      </c>
      <c r="AR26" s="64">
        <v>0</v>
      </c>
      <c r="AS26" s="64">
        <v>0</v>
      </c>
      <c r="AT26" s="26">
        <v>0</v>
      </c>
      <c r="AU26" s="44">
        <v>12001</v>
      </c>
      <c r="AV26" s="44">
        <v>40062</v>
      </c>
      <c r="AW26" s="44">
        <v>20217</v>
      </c>
      <c r="AX26" s="44">
        <v>32218</v>
      </c>
      <c r="AY26" s="44">
        <v>60279</v>
      </c>
      <c r="AZ26" s="44">
        <v>-1</v>
      </c>
      <c r="BA26" s="44">
        <v>32217</v>
      </c>
      <c r="BB26" s="44">
        <v>60278</v>
      </c>
    </row>
    <row r="27" spans="1:54" ht="15" customHeight="1">
      <c r="A27" s="82">
        <v>51</v>
      </c>
      <c r="B27" s="26" t="s">
        <v>21</v>
      </c>
      <c r="C27" s="47">
        <v>8123</v>
      </c>
      <c r="D27" s="64">
        <v>773</v>
      </c>
      <c r="E27" s="64">
        <v>2699</v>
      </c>
      <c r="F27" s="64">
        <v>600</v>
      </c>
      <c r="G27" s="64">
        <v>15770</v>
      </c>
      <c r="H27" s="64">
        <v>1594</v>
      </c>
      <c r="I27" s="64">
        <v>6186</v>
      </c>
      <c r="J27" s="64">
        <v>16205</v>
      </c>
      <c r="K27" s="64">
        <v>6156</v>
      </c>
      <c r="L27" s="64">
        <v>3666</v>
      </c>
      <c r="M27" s="64">
        <v>13444</v>
      </c>
      <c r="N27" s="64">
        <v>6833</v>
      </c>
      <c r="O27" s="64">
        <v>2204</v>
      </c>
      <c r="P27" s="64">
        <v>17832</v>
      </c>
      <c r="Q27" s="64">
        <v>14418</v>
      </c>
      <c r="R27" s="64">
        <v>2479</v>
      </c>
      <c r="S27" s="64">
        <v>10589</v>
      </c>
      <c r="T27" s="64">
        <v>15779</v>
      </c>
      <c r="U27" s="64">
        <v>8595</v>
      </c>
      <c r="V27" s="64">
        <v>34532</v>
      </c>
      <c r="W27" s="64">
        <v>5156</v>
      </c>
      <c r="X27" s="64">
        <v>676</v>
      </c>
      <c r="Y27" s="64">
        <v>881</v>
      </c>
      <c r="Z27" s="64">
        <v>9821</v>
      </c>
      <c r="AA27" s="64">
        <v>1443</v>
      </c>
      <c r="AB27" s="64">
        <v>753</v>
      </c>
      <c r="AC27" s="64">
        <v>13850</v>
      </c>
      <c r="AD27" s="64">
        <v>2674</v>
      </c>
      <c r="AE27" s="64">
        <v>5130</v>
      </c>
      <c r="AF27" s="64">
        <v>3176</v>
      </c>
      <c r="AG27" s="64">
        <v>33416</v>
      </c>
      <c r="AH27" s="64">
        <v>2335</v>
      </c>
      <c r="AI27" s="64">
        <v>5372</v>
      </c>
      <c r="AJ27" s="64">
        <v>35492</v>
      </c>
      <c r="AK27" s="64">
        <v>2610</v>
      </c>
      <c r="AL27" s="26">
        <v>402</v>
      </c>
      <c r="AM27" s="44">
        <v>311664</v>
      </c>
      <c r="AN27" s="47">
        <v>15821</v>
      </c>
      <c r="AO27" s="64">
        <v>259213</v>
      </c>
      <c r="AP27" s="64">
        <v>67</v>
      </c>
      <c r="AQ27" s="64">
        <v>5041</v>
      </c>
      <c r="AR27" s="64">
        <v>60749</v>
      </c>
      <c r="AS27" s="64">
        <v>1066</v>
      </c>
      <c r="AT27" s="26">
        <v>0</v>
      </c>
      <c r="AU27" s="44">
        <v>341957</v>
      </c>
      <c r="AV27" s="44">
        <v>653621</v>
      </c>
      <c r="AW27" s="44">
        <v>127260</v>
      </c>
      <c r="AX27" s="44">
        <v>469217</v>
      </c>
      <c r="AY27" s="44">
        <v>780881</v>
      </c>
      <c r="AZ27" s="44">
        <v>-203645</v>
      </c>
      <c r="BA27" s="44">
        <v>265572</v>
      </c>
      <c r="BB27" s="44">
        <v>577236</v>
      </c>
    </row>
    <row r="28" spans="1:54" ht="15" customHeight="1">
      <c r="A28" s="83">
        <v>53</v>
      </c>
      <c r="B28" s="27" t="s">
        <v>22</v>
      </c>
      <c r="C28" s="52">
        <v>813</v>
      </c>
      <c r="D28" s="65">
        <v>180</v>
      </c>
      <c r="E28" s="65">
        <v>397</v>
      </c>
      <c r="F28" s="65">
        <v>905</v>
      </c>
      <c r="G28" s="65">
        <v>1669</v>
      </c>
      <c r="H28" s="65">
        <v>211</v>
      </c>
      <c r="I28" s="65">
        <v>570</v>
      </c>
      <c r="J28" s="65">
        <v>3611</v>
      </c>
      <c r="K28" s="65">
        <v>2100</v>
      </c>
      <c r="L28" s="65">
        <v>933</v>
      </c>
      <c r="M28" s="65">
        <v>3894</v>
      </c>
      <c r="N28" s="65">
        <v>2207</v>
      </c>
      <c r="O28" s="65">
        <v>325</v>
      </c>
      <c r="P28" s="65">
        <v>2235</v>
      </c>
      <c r="Q28" s="65">
        <v>2004</v>
      </c>
      <c r="R28" s="65">
        <v>189</v>
      </c>
      <c r="S28" s="65">
        <v>528</v>
      </c>
      <c r="T28" s="65">
        <v>1761</v>
      </c>
      <c r="U28" s="65">
        <v>509</v>
      </c>
      <c r="V28" s="65">
        <v>6793</v>
      </c>
      <c r="W28" s="65">
        <v>6575</v>
      </c>
      <c r="X28" s="65">
        <v>147</v>
      </c>
      <c r="Y28" s="65">
        <v>586</v>
      </c>
      <c r="Z28" s="65">
        <v>9229</v>
      </c>
      <c r="AA28" s="65">
        <v>11610</v>
      </c>
      <c r="AB28" s="65">
        <v>34569</v>
      </c>
      <c r="AC28" s="65">
        <v>9407</v>
      </c>
      <c r="AD28" s="65">
        <v>1523</v>
      </c>
      <c r="AE28" s="65">
        <v>16480</v>
      </c>
      <c r="AF28" s="65">
        <v>318</v>
      </c>
      <c r="AG28" s="65">
        <v>3811</v>
      </c>
      <c r="AH28" s="65">
        <v>3241</v>
      </c>
      <c r="AI28" s="65">
        <v>2868</v>
      </c>
      <c r="AJ28" s="65">
        <v>6388</v>
      </c>
      <c r="AK28" s="65">
        <v>0</v>
      </c>
      <c r="AL28" s="27">
        <v>129</v>
      </c>
      <c r="AM28" s="50">
        <v>138715</v>
      </c>
      <c r="AN28" s="52">
        <v>2</v>
      </c>
      <c r="AO28" s="65">
        <v>135396</v>
      </c>
      <c r="AP28" s="65">
        <v>0</v>
      </c>
      <c r="AQ28" s="65">
        <v>0</v>
      </c>
      <c r="AR28" s="65">
        <v>0</v>
      </c>
      <c r="AS28" s="65">
        <v>0</v>
      </c>
      <c r="AT28" s="27">
        <v>0</v>
      </c>
      <c r="AU28" s="50">
        <v>135398</v>
      </c>
      <c r="AV28" s="50">
        <v>274113</v>
      </c>
      <c r="AW28" s="50">
        <v>16503</v>
      </c>
      <c r="AX28" s="50">
        <v>151901</v>
      </c>
      <c r="AY28" s="50">
        <v>290616</v>
      </c>
      <c r="AZ28" s="50">
        <v>-82947</v>
      </c>
      <c r="BA28" s="50">
        <v>68954</v>
      </c>
      <c r="BB28" s="50">
        <v>207669</v>
      </c>
    </row>
    <row r="29" spans="1:54" ht="15" customHeight="1">
      <c r="A29" s="82">
        <v>55</v>
      </c>
      <c r="B29" s="26" t="s">
        <v>23</v>
      </c>
      <c r="C29" s="47">
        <v>124</v>
      </c>
      <c r="D29" s="64">
        <v>16</v>
      </c>
      <c r="E29" s="64">
        <v>21</v>
      </c>
      <c r="F29" s="64">
        <v>46</v>
      </c>
      <c r="G29" s="64">
        <v>190</v>
      </c>
      <c r="H29" s="64">
        <v>17</v>
      </c>
      <c r="I29" s="64">
        <v>53</v>
      </c>
      <c r="J29" s="64">
        <v>440</v>
      </c>
      <c r="K29" s="64">
        <v>89</v>
      </c>
      <c r="L29" s="64">
        <v>118</v>
      </c>
      <c r="M29" s="64">
        <v>581</v>
      </c>
      <c r="N29" s="64">
        <v>60</v>
      </c>
      <c r="O29" s="64">
        <v>63</v>
      </c>
      <c r="P29" s="64">
        <v>303</v>
      </c>
      <c r="Q29" s="64">
        <v>238</v>
      </c>
      <c r="R29" s="64">
        <v>40</v>
      </c>
      <c r="S29" s="64">
        <v>421</v>
      </c>
      <c r="T29" s="64">
        <v>268</v>
      </c>
      <c r="U29" s="64">
        <v>192</v>
      </c>
      <c r="V29" s="64">
        <v>993</v>
      </c>
      <c r="W29" s="64">
        <v>1218</v>
      </c>
      <c r="X29" s="64">
        <v>41</v>
      </c>
      <c r="Y29" s="64">
        <v>105</v>
      </c>
      <c r="Z29" s="64">
        <v>10080</v>
      </c>
      <c r="AA29" s="64">
        <v>2855</v>
      </c>
      <c r="AB29" s="64">
        <v>7011</v>
      </c>
      <c r="AC29" s="64">
        <v>8016</v>
      </c>
      <c r="AD29" s="64">
        <v>1829</v>
      </c>
      <c r="AE29" s="64">
        <v>260</v>
      </c>
      <c r="AF29" s="64">
        <v>697</v>
      </c>
      <c r="AG29" s="64">
        <v>6433</v>
      </c>
      <c r="AH29" s="64">
        <v>739</v>
      </c>
      <c r="AI29" s="64">
        <v>1309</v>
      </c>
      <c r="AJ29" s="64">
        <v>5681</v>
      </c>
      <c r="AK29" s="64">
        <v>0</v>
      </c>
      <c r="AL29" s="26">
        <v>556</v>
      </c>
      <c r="AM29" s="44">
        <v>51103</v>
      </c>
      <c r="AN29" s="47">
        <v>0</v>
      </c>
      <c r="AO29" s="64">
        <v>421781</v>
      </c>
      <c r="AP29" s="64">
        <v>239</v>
      </c>
      <c r="AQ29" s="64">
        <v>0</v>
      </c>
      <c r="AR29" s="64">
        <v>0</v>
      </c>
      <c r="AS29" s="64">
        <v>0</v>
      </c>
      <c r="AT29" s="26">
        <v>0</v>
      </c>
      <c r="AU29" s="44">
        <v>422020</v>
      </c>
      <c r="AV29" s="44">
        <v>473123</v>
      </c>
      <c r="AW29" s="44">
        <v>425</v>
      </c>
      <c r="AX29" s="44">
        <v>422445</v>
      </c>
      <c r="AY29" s="44">
        <v>473548</v>
      </c>
      <c r="AZ29" s="44">
        <v>-8405</v>
      </c>
      <c r="BA29" s="44">
        <v>414040</v>
      </c>
      <c r="BB29" s="44">
        <v>465143</v>
      </c>
    </row>
    <row r="30" spans="1:54" ht="15" customHeight="1">
      <c r="A30" s="82">
        <v>57</v>
      </c>
      <c r="B30" s="26" t="s">
        <v>67</v>
      </c>
      <c r="C30" s="47">
        <v>7655</v>
      </c>
      <c r="D30" s="64">
        <v>1652</v>
      </c>
      <c r="E30" s="64">
        <v>1736</v>
      </c>
      <c r="F30" s="64">
        <v>7999</v>
      </c>
      <c r="G30" s="64">
        <v>7514</v>
      </c>
      <c r="H30" s="64">
        <v>354</v>
      </c>
      <c r="I30" s="64">
        <v>2546</v>
      </c>
      <c r="J30" s="64">
        <v>11733</v>
      </c>
      <c r="K30" s="64">
        <v>17124</v>
      </c>
      <c r="L30" s="64">
        <v>5080</v>
      </c>
      <c r="M30" s="64">
        <v>19166</v>
      </c>
      <c r="N30" s="64">
        <v>22282</v>
      </c>
      <c r="O30" s="64">
        <v>979</v>
      </c>
      <c r="P30" s="64">
        <v>6584</v>
      </c>
      <c r="Q30" s="64">
        <v>5764</v>
      </c>
      <c r="R30" s="64">
        <v>799</v>
      </c>
      <c r="S30" s="64">
        <v>2422</v>
      </c>
      <c r="T30" s="64">
        <v>7239</v>
      </c>
      <c r="U30" s="64">
        <v>7503</v>
      </c>
      <c r="V30" s="64">
        <v>21497</v>
      </c>
      <c r="W30" s="64">
        <v>13271</v>
      </c>
      <c r="X30" s="64">
        <v>548</v>
      </c>
      <c r="Y30" s="64">
        <v>3594</v>
      </c>
      <c r="Z30" s="64">
        <v>29379</v>
      </c>
      <c r="AA30" s="64">
        <v>7182</v>
      </c>
      <c r="AB30" s="64">
        <v>1139</v>
      </c>
      <c r="AC30" s="64">
        <v>78589</v>
      </c>
      <c r="AD30" s="64">
        <v>5442</v>
      </c>
      <c r="AE30" s="64">
        <v>13573</v>
      </c>
      <c r="AF30" s="64">
        <v>5430</v>
      </c>
      <c r="AG30" s="64">
        <v>10207</v>
      </c>
      <c r="AH30" s="64">
        <v>1841</v>
      </c>
      <c r="AI30" s="64">
        <v>3981</v>
      </c>
      <c r="AJ30" s="64">
        <v>23951</v>
      </c>
      <c r="AK30" s="64">
        <v>530</v>
      </c>
      <c r="AL30" s="26">
        <v>3013</v>
      </c>
      <c r="AM30" s="44">
        <v>359298</v>
      </c>
      <c r="AN30" s="47">
        <v>4070</v>
      </c>
      <c r="AO30" s="64">
        <v>86531</v>
      </c>
      <c r="AP30" s="64">
        <v>-296</v>
      </c>
      <c r="AQ30" s="64">
        <v>392</v>
      </c>
      <c r="AR30" s="64">
        <v>7159</v>
      </c>
      <c r="AS30" s="64">
        <v>442</v>
      </c>
      <c r="AT30" s="26">
        <v>0</v>
      </c>
      <c r="AU30" s="44">
        <v>98298</v>
      </c>
      <c r="AV30" s="44">
        <v>457596</v>
      </c>
      <c r="AW30" s="44">
        <v>204802</v>
      </c>
      <c r="AX30" s="44">
        <v>303100</v>
      </c>
      <c r="AY30" s="44">
        <v>662398</v>
      </c>
      <c r="AZ30" s="44">
        <v>-173122</v>
      </c>
      <c r="BA30" s="44">
        <v>129978</v>
      </c>
      <c r="BB30" s="44">
        <v>489276</v>
      </c>
    </row>
    <row r="31" spans="1:54" ht="15" customHeight="1">
      <c r="A31" s="82">
        <v>59</v>
      </c>
      <c r="B31" s="26" t="s">
        <v>24</v>
      </c>
      <c r="C31" s="47">
        <v>423</v>
      </c>
      <c r="D31" s="64">
        <v>51</v>
      </c>
      <c r="E31" s="64">
        <v>241</v>
      </c>
      <c r="F31" s="64">
        <v>251</v>
      </c>
      <c r="G31" s="64">
        <v>1107</v>
      </c>
      <c r="H31" s="64">
        <v>99</v>
      </c>
      <c r="I31" s="64">
        <v>290</v>
      </c>
      <c r="J31" s="64">
        <v>3026</v>
      </c>
      <c r="K31" s="64">
        <v>460</v>
      </c>
      <c r="L31" s="64">
        <v>685</v>
      </c>
      <c r="M31" s="64">
        <v>1964</v>
      </c>
      <c r="N31" s="64">
        <v>1049</v>
      </c>
      <c r="O31" s="64">
        <v>192</v>
      </c>
      <c r="P31" s="64">
        <v>1755</v>
      </c>
      <c r="Q31" s="64">
        <v>2730</v>
      </c>
      <c r="R31" s="64">
        <v>603</v>
      </c>
      <c r="S31" s="64">
        <v>2236</v>
      </c>
      <c r="T31" s="64">
        <v>1071</v>
      </c>
      <c r="U31" s="64">
        <v>677</v>
      </c>
      <c r="V31" s="64">
        <v>4585</v>
      </c>
      <c r="W31" s="64">
        <v>3949</v>
      </c>
      <c r="X31" s="64">
        <v>1357</v>
      </c>
      <c r="Y31" s="64">
        <v>587</v>
      </c>
      <c r="Z31" s="64">
        <v>24659</v>
      </c>
      <c r="AA31" s="64">
        <v>12486</v>
      </c>
      <c r="AB31" s="64">
        <v>1671</v>
      </c>
      <c r="AC31" s="64">
        <v>6701</v>
      </c>
      <c r="AD31" s="64">
        <v>46858</v>
      </c>
      <c r="AE31" s="64">
        <v>10614</v>
      </c>
      <c r="AF31" s="64">
        <v>4042</v>
      </c>
      <c r="AG31" s="64">
        <v>9750</v>
      </c>
      <c r="AH31" s="64">
        <v>3456</v>
      </c>
      <c r="AI31" s="64">
        <v>13411</v>
      </c>
      <c r="AJ31" s="64">
        <v>14201</v>
      </c>
      <c r="AK31" s="64">
        <v>0</v>
      </c>
      <c r="AL31" s="26">
        <v>1121</v>
      </c>
      <c r="AM31" s="44">
        <v>178358</v>
      </c>
      <c r="AN31" s="47">
        <v>1645</v>
      </c>
      <c r="AO31" s="64">
        <v>132330</v>
      </c>
      <c r="AP31" s="64">
        <v>76</v>
      </c>
      <c r="AQ31" s="64">
        <v>13570</v>
      </c>
      <c r="AR31" s="64">
        <v>70790</v>
      </c>
      <c r="AS31" s="64">
        <v>-114</v>
      </c>
      <c r="AT31" s="26">
        <v>1</v>
      </c>
      <c r="AU31" s="44">
        <v>218298</v>
      </c>
      <c r="AV31" s="44">
        <v>396656</v>
      </c>
      <c r="AW31" s="44">
        <v>29552</v>
      </c>
      <c r="AX31" s="44">
        <v>247850</v>
      </c>
      <c r="AY31" s="44">
        <v>426208</v>
      </c>
      <c r="AZ31" s="44">
        <v>-195413</v>
      </c>
      <c r="BA31" s="44">
        <v>52437</v>
      </c>
      <c r="BB31" s="44">
        <v>230795</v>
      </c>
    </row>
    <row r="32" spans="1:54" ht="15" customHeight="1">
      <c r="A32" s="82">
        <v>61</v>
      </c>
      <c r="B32" s="26" t="s">
        <v>25</v>
      </c>
      <c r="C32" s="47">
        <v>0</v>
      </c>
      <c r="D32" s="64">
        <v>0</v>
      </c>
      <c r="E32" s="64">
        <v>0</v>
      </c>
      <c r="F32" s="64">
        <v>0</v>
      </c>
      <c r="G32" s="64">
        <v>0</v>
      </c>
      <c r="H32" s="64">
        <v>0</v>
      </c>
      <c r="I32" s="64">
        <v>0</v>
      </c>
      <c r="J32" s="64">
        <v>0</v>
      </c>
      <c r="K32" s="64">
        <v>0</v>
      </c>
      <c r="L32" s="64">
        <v>0</v>
      </c>
      <c r="M32" s="64">
        <v>0</v>
      </c>
      <c r="N32" s="64">
        <v>0</v>
      </c>
      <c r="O32" s="64">
        <v>0</v>
      </c>
      <c r="P32" s="64">
        <v>0</v>
      </c>
      <c r="Q32" s="64">
        <v>0</v>
      </c>
      <c r="R32" s="64">
        <v>0</v>
      </c>
      <c r="S32" s="64">
        <v>0</v>
      </c>
      <c r="T32" s="64">
        <v>0</v>
      </c>
      <c r="U32" s="64">
        <v>0</v>
      </c>
      <c r="V32" s="64">
        <v>0</v>
      </c>
      <c r="W32" s="64">
        <v>0</v>
      </c>
      <c r="X32" s="64">
        <v>0</v>
      </c>
      <c r="Y32" s="64">
        <v>0</v>
      </c>
      <c r="Z32" s="64">
        <v>0</v>
      </c>
      <c r="AA32" s="64">
        <v>0</v>
      </c>
      <c r="AB32" s="64">
        <v>0</v>
      </c>
      <c r="AC32" s="64">
        <v>0</v>
      </c>
      <c r="AD32" s="64">
        <v>0</v>
      </c>
      <c r="AE32" s="64">
        <v>0</v>
      </c>
      <c r="AF32" s="64">
        <v>0</v>
      </c>
      <c r="AG32" s="64">
        <v>0</v>
      </c>
      <c r="AH32" s="64">
        <v>0</v>
      </c>
      <c r="AI32" s="64">
        <v>0</v>
      </c>
      <c r="AJ32" s="64">
        <v>0</v>
      </c>
      <c r="AK32" s="64">
        <v>0</v>
      </c>
      <c r="AL32" s="26">
        <v>6003</v>
      </c>
      <c r="AM32" s="44">
        <v>6003</v>
      </c>
      <c r="AN32" s="47">
        <v>0</v>
      </c>
      <c r="AO32" s="64">
        <v>9728</v>
      </c>
      <c r="AP32" s="64">
        <v>384796</v>
      </c>
      <c r="AQ32" s="64">
        <v>0</v>
      </c>
      <c r="AR32" s="64">
        <v>0</v>
      </c>
      <c r="AS32" s="64">
        <v>0</v>
      </c>
      <c r="AT32" s="26">
        <v>0</v>
      </c>
      <c r="AU32" s="44">
        <v>394524</v>
      </c>
      <c r="AV32" s="44">
        <v>400527</v>
      </c>
      <c r="AW32" s="44">
        <v>0</v>
      </c>
      <c r="AX32" s="44">
        <v>394524</v>
      </c>
      <c r="AY32" s="44">
        <v>400527</v>
      </c>
      <c r="AZ32" s="44">
        <v>0</v>
      </c>
      <c r="BA32" s="44">
        <v>394524</v>
      </c>
      <c r="BB32" s="44">
        <v>400527</v>
      </c>
    </row>
    <row r="33" spans="1:54" ht="15" customHeight="1">
      <c r="A33" s="83">
        <v>63</v>
      </c>
      <c r="B33" s="27" t="s">
        <v>26</v>
      </c>
      <c r="C33" s="52">
        <v>56</v>
      </c>
      <c r="D33" s="65">
        <v>156</v>
      </c>
      <c r="E33" s="65">
        <v>63</v>
      </c>
      <c r="F33" s="65">
        <v>92</v>
      </c>
      <c r="G33" s="65">
        <v>941</v>
      </c>
      <c r="H33" s="65">
        <v>183</v>
      </c>
      <c r="I33" s="65">
        <v>211</v>
      </c>
      <c r="J33" s="65">
        <v>20946</v>
      </c>
      <c r="K33" s="65">
        <v>1434</v>
      </c>
      <c r="L33" s="65">
        <v>1789</v>
      </c>
      <c r="M33" s="65">
        <v>5761</v>
      </c>
      <c r="N33" s="65">
        <v>2819</v>
      </c>
      <c r="O33" s="65">
        <v>260</v>
      </c>
      <c r="P33" s="65">
        <v>11504</v>
      </c>
      <c r="Q33" s="65">
        <v>19060</v>
      </c>
      <c r="R33" s="65">
        <v>2110</v>
      </c>
      <c r="S33" s="65">
        <v>6351</v>
      </c>
      <c r="T33" s="65">
        <v>15215</v>
      </c>
      <c r="U33" s="65">
        <v>2313</v>
      </c>
      <c r="V33" s="65">
        <v>916</v>
      </c>
      <c r="W33" s="65">
        <v>1777</v>
      </c>
      <c r="X33" s="65">
        <v>6</v>
      </c>
      <c r="Y33" s="65">
        <v>15</v>
      </c>
      <c r="Z33" s="65">
        <v>1856</v>
      </c>
      <c r="AA33" s="65">
        <v>153</v>
      </c>
      <c r="AB33" s="65">
        <v>0</v>
      </c>
      <c r="AC33" s="65">
        <v>894</v>
      </c>
      <c r="AD33" s="65">
        <v>4083</v>
      </c>
      <c r="AE33" s="65">
        <v>83</v>
      </c>
      <c r="AF33" s="65">
        <v>414</v>
      </c>
      <c r="AG33" s="65">
        <v>2089</v>
      </c>
      <c r="AH33" s="65">
        <v>0</v>
      </c>
      <c r="AI33" s="65">
        <v>665</v>
      </c>
      <c r="AJ33" s="65">
        <v>273</v>
      </c>
      <c r="AK33" s="65">
        <v>0</v>
      </c>
      <c r="AL33" s="27">
        <v>664</v>
      </c>
      <c r="AM33" s="50">
        <v>105152</v>
      </c>
      <c r="AN33" s="52">
        <v>0</v>
      </c>
      <c r="AO33" s="65">
        <v>33152</v>
      </c>
      <c r="AP33" s="65">
        <v>173598</v>
      </c>
      <c r="AQ33" s="65">
        <v>0</v>
      </c>
      <c r="AR33" s="65">
        <v>0</v>
      </c>
      <c r="AS33" s="65">
        <v>0</v>
      </c>
      <c r="AT33" s="27">
        <v>0</v>
      </c>
      <c r="AU33" s="50">
        <v>206750</v>
      </c>
      <c r="AV33" s="50">
        <v>311902</v>
      </c>
      <c r="AW33" s="50">
        <v>17815</v>
      </c>
      <c r="AX33" s="50">
        <v>224565</v>
      </c>
      <c r="AY33" s="50">
        <v>329717</v>
      </c>
      <c r="AZ33" s="50">
        <v>-86259</v>
      </c>
      <c r="BA33" s="50">
        <v>138306</v>
      </c>
      <c r="BB33" s="50">
        <v>243458</v>
      </c>
    </row>
    <row r="34" spans="1:54" ht="15" customHeight="1">
      <c r="A34" s="82">
        <v>64</v>
      </c>
      <c r="B34" s="26" t="s">
        <v>62</v>
      </c>
      <c r="C34" s="47">
        <v>37</v>
      </c>
      <c r="D34" s="64">
        <v>0</v>
      </c>
      <c r="E34" s="64">
        <v>0</v>
      </c>
      <c r="F34" s="64">
        <v>0</v>
      </c>
      <c r="G34" s="64">
        <v>0</v>
      </c>
      <c r="H34" s="64">
        <v>0</v>
      </c>
      <c r="I34" s="64">
        <v>0</v>
      </c>
      <c r="J34" s="64">
        <v>2</v>
      </c>
      <c r="K34" s="64">
        <v>0</v>
      </c>
      <c r="L34" s="64">
        <v>0</v>
      </c>
      <c r="M34" s="64">
        <v>2</v>
      </c>
      <c r="N34" s="64">
        <v>0</v>
      </c>
      <c r="O34" s="64">
        <v>0</v>
      </c>
      <c r="P34" s="64">
        <v>0</v>
      </c>
      <c r="Q34" s="64">
        <v>0</v>
      </c>
      <c r="R34" s="64">
        <v>0</v>
      </c>
      <c r="S34" s="64">
        <v>0</v>
      </c>
      <c r="T34" s="64">
        <v>0</v>
      </c>
      <c r="U34" s="64">
        <v>0</v>
      </c>
      <c r="V34" s="64">
        <v>0</v>
      </c>
      <c r="W34" s="64">
        <v>0</v>
      </c>
      <c r="X34" s="64">
        <v>9</v>
      </c>
      <c r="Y34" s="64">
        <v>0</v>
      </c>
      <c r="Z34" s="64">
        <v>14</v>
      </c>
      <c r="AA34" s="64">
        <v>24</v>
      </c>
      <c r="AB34" s="64">
        <v>3</v>
      </c>
      <c r="AC34" s="64">
        <v>1139</v>
      </c>
      <c r="AD34" s="64">
        <v>174</v>
      </c>
      <c r="AE34" s="64">
        <v>9</v>
      </c>
      <c r="AF34" s="64">
        <v>7</v>
      </c>
      <c r="AG34" s="64">
        <v>19041</v>
      </c>
      <c r="AH34" s="64">
        <v>0</v>
      </c>
      <c r="AI34" s="64">
        <v>4</v>
      </c>
      <c r="AJ34" s="64">
        <v>16</v>
      </c>
      <c r="AK34" s="64">
        <v>0</v>
      </c>
      <c r="AL34" s="26">
        <v>85</v>
      </c>
      <c r="AM34" s="44">
        <v>20566</v>
      </c>
      <c r="AN34" s="47">
        <v>6063</v>
      </c>
      <c r="AO34" s="64">
        <v>115397</v>
      </c>
      <c r="AP34" s="64">
        <v>510389</v>
      </c>
      <c r="AQ34" s="64">
        <v>0</v>
      </c>
      <c r="AR34" s="64">
        <v>0</v>
      </c>
      <c r="AS34" s="64">
        <v>0</v>
      </c>
      <c r="AT34" s="26">
        <v>0</v>
      </c>
      <c r="AU34" s="44">
        <v>631849</v>
      </c>
      <c r="AV34" s="44">
        <v>652415</v>
      </c>
      <c r="AW34" s="44">
        <v>39997</v>
      </c>
      <c r="AX34" s="44">
        <v>671846</v>
      </c>
      <c r="AY34" s="44">
        <v>692412</v>
      </c>
      <c r="AZ34" s="44">
        <v>-26787</v>
      </c>
      <c r="BA34" s="44">
        <v>645059</v>
      </c>
      <c r="BB34" s="44">
        <v>665625</v>
      </c>
    </row>
    <row r="35" spans="1:54" ht="15" customHeight="1">
      <c r="A35" s="82">
        <v>65</v>
      </c>
      <c r="B35" s="26" t="s">
        <v>63</v>
      </c>
      <c r="C35" s="47">
        <v>9</v>
      </c>
      <c r="D35" s="64">
        <v>3</v>
      </c>
      <c r="E35" s="64">
        <v>380</v>
      </c>
      <c r="F35" s="64">
        <v>80</v>
      </c>
      <c r="G35" s="64">
        <v>265</v>
      </c>
      <c r="H35" s="64">
        <v>22</v>
      </c>
      <c r="I35" s="64">
        <v>37</v>
      </c>
      <c r="J35" s="64">
        <v>572</v>
      </c>
      <c r="K35" s="64">
        <v>119</v>
      </c>
      <c r="L35" s="64">
        <v>109</v>
      </c>
      <c r="M35" s="64">
        <v>1172</v>
      </c>
      <c r="N35" s="64">
        <v>159</v>
      </c>
      <c r="O35" s="64">
        <v>29</v>
      </c>
      <c r="P35" s="64">
        <v>330</v>
      </c>
      <c r="Q35" s="64">
        <v>249</v>
      </c>
      <c r="R35" s="64">
        <v>22</v>
      </c>
      <c r="S35" s="64">
        <v>7</v>
      </c>
      <c r="T35" s="64">
        <v>122</v>
      </c>
      <c r="U35" s="64">
        <v>69</v>
      </c>
      <c r="V35" s="64">
        <v>606</v>
      </c>
      <c r="W35" s="64">
        <v>374</v>
      </c>
      <c r="X35" s="64">
        <v>324</v>
      </c>
      <c r="Y35" s="64">
        <v>126</v>
      </c>
      <c r="Z35" s="64">
        <v>395</v>
      </c>
      <c r="AA35" s="64">
        <v>649</v>
      </c>
      <c r="AB35" s="64">
        <v>169</v>
      </c>
      <c r="AC35" s="64">
        <v>804</v>
      </c>
      <c r="AD35" s="64">
        <v>322</v>
      </c>
      <c r="AE35" s="64">
        <v>1</v>
      </c>
      <c r="AF35" s="64">
        <v>214</v>
      </c>
      <c r="AG35" s="64">
        <v>703</v>
      </c>
      <c r="AH35" s="64">
        <v>0</v>
      </c>
      <c r="AI35" s="64">
        <v>619</v>
      </c>
      <c r="AJ35" s="64">
        <v>7574</v>
      </c>
      <c r="AK35" s="64">
        <v>0</v>
      </c>
      <c r="AL35" s="26">
        <v>54</v>
      </c>
      <c r="AM35" s="44">
        <v>16689</v>
      </c>
      <c r="AN35" s="47">
        <v>0</v>
      </c>
      <c r="AO35" s="64">
        <v>40229</v>
      </c>
      <c r="AP35" s="64">
        <v>0</v>
      </c>
      <c r="AQ35" s="64">
        <v>0</v>
      </c>
      <c r="AR35" s="64">
        <v>0</v>
      </c>
      <c r="AS35" s="64">
        <v>0</v>
      </c>
      <c r="AT35" s="26">
        <v>0</v>
      </c>
      <c r="AU35" s="44">
        <v>40229</v>
      </c>
      <c r="AV35" s="44">
        <v>56918</v>
      </c>
      <c r="AW35" s="44">
        <v>832</v>
      </c>
      <c r="AX35" s="44">
        <v>41061</v>
      </c>
      <c r="AY35" s="44">
        <v>57750</v>
      </c>
      <c r="AZ35" s="44">
        <v>-3448</v>
      </c>
      <c r="BA35" s="44">
        <v>37613</v>
      </c>
      <c r="BB35" s="44">
        <v>54302</v>
      </c>
    </row>
    <row r="36" spans="1:54" ht="15" customHeight="1">
      <c r="A36" s="82">
        <v>66</v>
      </c>
      <c r="B36" s="26" t="s">
        <v>27</v>
      </c>
      <c r="C36" s="47">
        <v>3489</v>
      </c>
      <c r="D36" s="64">
        <v>981</v>
      </c>
      <c r="E36" s="64">
        <v>557</v>
      </c>
      <c r="F36" s="64">
        <v>986</v>
      </c>
      <c r="G36" s="64">
        <v>8145</v>
      </c>
      <c r="H36" s="64">
        <v>387</v>
      </c>
      <c r="I36" s="64">
        <v>1445</v>
      </c>
      <c r="J36" s="64">
        <v>13204</v>
      </c>
      <c r="K36" s="64">
        <v>3395</v>
      </c>
      <c r="L36" s="64">
        <v>4004</v>
      </c>
      <c r="M36" s="64">
        <v>9110</v>
      </c>
      <c r="N36" s="64">
        <v>4033</v>
      </c>
      <c r="O36" s="64">
        <v>769</v>
      </c>
      <c r="P36" s="64">
        <v>8188</v>
      </c>
      <c r="Q36" s="64">
        <v>14799</v>
      </c>
      <c r="R36" s="64">
        <v>1647</v>
      </c>
      <c r="S36" s="64">
        <v>4190</v>
      </c>
      <c r="T36" s="64">
        <v>9558</v>
      </c>
      <c r="U36" s="64">
        <v>4773</v>
      </c>
      <c r="V36" s="64">
        <v>51342</v>
      </c>
      <c r="W36" s="64">
        <v>21834</v>
      </c>
      <c r="X36" s="64">
        <v>4601</v>
      </c>
      <c r="Y36" s="64">
        <v>3335</v>
      </c>
      <c r="Z36" s="64">
        <v>46902</v>
      </c>
      <c r="AA36" s="64">
        <v>22500</v>
      </c>
      <c r="AB36" s="64">
        <v>11842</v>
      </c>
      <c r="AC36" s="64">
        <v>52743</v>
      </c>
      <c r="AD36" s="64">
        <v>28772</v>
      </c>
      <c r="AE36" s="64">
        <v>30518</v>
      </c>
      <c r="AF36" s="64">
        <v>11395</v>
      </c>
      <c r="AG36" s="64">
        <v>34628</v>
      </c>
      <c r="AH36" s="64">
        <v>4078</v>
      </c>
      <c r="AI36" s="64">
        <v>29366</v>
      </c>
      <c r="AJ36" s="64">
        <v>26296</v>
      </c>
      <c r="AK36" s="64">
        <v>0</v>
      </c>
      <c r="AL36" s="26">
        <v>1394</v>
      </c>
      <c r="AM36" s="44">
        <v>475206</v>
      </c>
      <c r="AN36" s="47">
        <v>715</v>
      </c>
      <c r="AO36" s="64">
        <v>49150</v>
      </c>
      <c r="AP36" s="64">
        <v>0</v>
      </c>
      <c r="AQ36" s="64">
        <v>2204</v>
      </c>
      <c r="AR36" s="64">
        <v>34849</v>
      </c>
      <c r="AS36" s="64">
        <v>0</v>
      </c>
      <c r="AT36" s="26">
        <v>0</v>
      </c>
      <c r="AU36" s="44">
        <v>86918</v>
      </c>
      <c r="AV36" s="44">
        <v>562124</v>
      </c>
      <c r="AW36" s="44">
        <v>26301</v>
      </c>
      <c r="AX36" s="44">
        <v>113219</v>
      </c>
      <c r="AY36" s="44">
        <v>588425</v>
      </c>
      <c r="AZ36" s="44">
        <v>-341173</v>
      </c>
      <c r="BA36" s="44">
        <v>-227954</v>
      </c>
      <c r="BB36" s="44">
        <v>247252</v>
      </c>
    </row>
    <row r="37" spans="1:54" ht="15" customHeight="1">
      <c r="A37" s="82">
        <v>67</v>
      </c>
      <c r="B37" s="26" t="s">
        <v>28</v>
      </c>
      <c r="C37" s="47">
        <v>17</v>
      </c>
      <c r="D37" s="64">
        <v>10</v>
      </c>
      <c r="E37" s="64">
        <v>39</v>
      </c>
      <c r="F37" s="64">
        <v>3</v>
      </c>
      <c r="G37" s="64">
        <v>1369</v>
      </c>
      <c r="H37" s="64">
        <v>0</v>
      </c>
      <c r="I37" s="64">
        <v>3</v>
      </c>
      <c r="J37" s="64">
        <v>39</v>
      </c>
      <c r="K37" s="64">
        <v>12</v>
      </c>
      <c r="L37" s="64">
        <v>4</v>
      </c>
      <c r="M37" s="64">
        <v>69</v>
      </c>
      <c r="N37" s="64">
        <v>18</v>
      </c>
      <c r="O37" s="64">
        <v>0</v>
      </c>
      <c r="P37" s="64">
        <v>44</v>
      </c>
      <c r="Q37" s="64">
        <v>76</v>
      </c>
      <c r="R37" s="64">
        <v>1</v>
      </c>
      <c r="S37" s="64">
        <v>42</v>
      </c>
      <c r="T37" s="64">
        <v>36</v>
      </c>
      <c r="U37" s="64">
        <v>9</v>
      </c>
      <c r="V37" s="64">
        <v>134</v>
      </c>
      <c r="W37" s="64">
        <v>25</v>
      </c>
      <c r="X37" s="64">
        <v>9</v>
      </c>
      <c r="Y37" s="64">
        <v>4</v>
      </c>
      <c r="Z37" s="64">
        <v>510</v>
      </c>
      <c r="AA37" s="64">
        <v>50</v>
      </c>
      <c r="AB37" s="64">
        <v>270</v>
      </c>
      <c r="AC37" s="64">
        <v>176</v>
      </c>
      <c r="AD37" s="64">
        <v>1830</v>
      </c>
      <c r="AE37" s="64">
        <v>219</v>
      </c>
      <c r="AF37" s="64">
        <v>198</v>
      </c>
      <c r="AG37" s="64">
        <v>14203</v>
      </c>
      <c r="AH37" s="64">
        <v>147</v>
      </c>
      <c r="AI37" s="64">
        <v>355</v>
      </c>
      <c r="AJ37" s="64">
        <v>5721</v>
      </c>
      <c r="AK37" s="64">
        <v>0</v>
      </c>
      <c r="AL37" s="26">
        <v>80</v>
      </c>
      <c r="AM37" s="44">
        <v>25722</v>
      </c>
      <c r="AN37" s="47">
        <v>93251</v>
      </c>
      <c r="AO37" s="64">
        <v>364259</v>
      </c>
      <c r="AP37" s="64">
        <v>0</v>
      </c>
      <c r="AQ37" s="64">
        <v>0</v>
      </c>
      <c r="AR37" s="64">
        <v>0</v>
      </c>
      <c r="AS37" s="64">
        <v>0</v>
      </c>
      <c r="AT37" s="26">
        <v>12</v>
      </c>
      <c r="AU37" s="44">
        <v>457522</v>
      </c>
      <c r="AV37" s="44">
        <v>483244</v>
      </c>
      <c r="AW37" s="44">
        <v>397489</v>
      </c>
      <c r="AX37" s="44">
        <v>855011</v>
      </c>
      <c r="AY37" s="44">
        <v>880733</v>
      </c>
      <c r="AZ37" s="44">
        <v>-203214</v>
      </c>
      <c r="BA37" s="44">
        <v>651797</v>
      </c>
      <c r="BB37" s="44">
        <v>677519</v>
      </c>
    </row>
    <row r="38" spans="1:54" ht="15" customHeight="1">
      <c r="A38" s="83">
        <v>68</v>
      </c>
      <c r="B38" s="27" t="s">
        <v>29</v>
      </c>
      <c r="C38" s="52">
        <v>54</v>
      </c>
      <c r="D38" s="65">
        <v>37</v>
      </c>
      <c r="E38" s="65">
        <v>45</v>
      </c>
      <c r="F38" s="65">
        <v>45</v>
      </c>
      <c r="G38" s="65">
        <v>122</v>
      </c>
      <c r="H38" s="65">
        <v>16</v>
      </c>
      <c r="I38" s="65">
        <v>24</v>
      </c>
      <c r="J38" s="65">
        <v>135</v>
      </c>
      <c r="K38" s="65">
        <v>15</v>
      </c>
      <c r="L38" s="65">
        <v>81</v>
      </c>
      <c r="M38" s="65">
        <v>111</v>
      </c>
      <c r="N38" s="65">
        <v>55</v>
      </c>
      <c r="O38" s="65">
        <v>9</v>
      </c>
      <c r="P38" s="65">
        <v>404</v>
      </c>
      <c r="Q38" s="65">
        <v>163</v>
      </c>
      <c r="R38" s="65">
        <v>44</v>
      </c>
      <c r="S38" s="65">
        <v>55</v>
      </c>
      <c r="T38" s="65">
        <v>84</v>
      </c>
      <c r="U38" s="65">
        <v>43</v>
      </c>
      <c r="V38" s="65">
        <v>489</v>
      </c>
      <c r="W38" s="65">
        <v>11</v>
      </c>
      <c r="X38" s="65">
        <v>26</v>
      </c>
      <c r="Y38" s="65">
        <v>201</v>
      </c>
      <c r="Z38" s="65">
        <v>1447</v>
      </c>
      <c r="AA38" s="65">
        <v>789</v>
      </c>
      <c r="AB38" s="65">
        <v>136</v>
      </c>
      <c r="AC38" s="65">
        <v>1023</v>
      </c>
      <c r="AD38" s="65">
        <v>499</v>
      </c>
      <c r="AE38" s="65">
        <v>1165</v>
      </c>
      <c r="AF38" s="65">
        <v>680</v>
      </c>
      <c r="AG38" s="65">
        <v>1495</v>
      </c>
      <c r="AH38" s="65">
        <v>248</v>
      </c>
      <c r="AI38" s="65">
        <v>378</v>
      </c>
      <c r="AJ38" s="65">
        <v>893</v>
      </c>
      <c r="AK38" s="65">
        <v>0</v>
      </c>
      <c r="AL38" s="27">
        <v>10</v>
      </c>
      <c r="AM38" s="50">
        <v>11032</v>
      </c>
      <c r="AN38" s="52">
        <v>0</v>
      </c>
      <c r="AO38" s="65">
        <v>0</v>
      </c>
      <c r="AP38" s="65">
        <v>0</v>
      </c>
      <c r="AQ38" s="65">
        <v>0</v>
      </c>
      <c r="AR38" s="65">
        <v>0</v>
      </c>
      <c r="AS38" s="65">
        <v>0</v>
      </c>
      <c r="AT38" s="27">
        <v>0</v>
      </c>
      <c r="AU38" s="50">
        <v>0</v>
      </c>
      <c r="AV38" s="50">
        <v>11032</v>
      </c>
      <c r="AW38" s="50">
        <v>0</v>
      </c>
      <c r="AX38" s="50">
        <v>0</v>
      </c>
      <c r="AY38" s="50">
        <v>11032</v>
      </c>
      <c r="AZ38" s="50">
        <v>0</v>
      </c>
      <c r="BA38" s="50">
        <v>0</v>
      </c>
      <c r="BB38" s="50">
        <v>11032</v>
      </c>
    </row>
    <row r="39" spans="1:54" ht="15" customHeight="1">
      <c r="A39" s="82">
        <v>69</v>
      </c>
      <c r="B39" s="26" t="s">
        <v>30</v>
      </c>
      <c r="C39" s="47">
        <v>2164</v>
      </c>
      <c r="D39" s="64">
        <v>387</v>
      </c>
      <c r="E39" s="64">
        <v>615</v>
      </c>
      <c r="F39" s="64">
        <v>211</v>
      </c>
      <c r="G39" s="64">
        <v>992</v>
      </c>
      <c r="H39" s="64">
        <v>66</v>
      </c>
      <c r="I39" s="64">
        <v>325</v>
      </c>
      <c r="J39" s="64">
        <v>1455</v>
      </c>
      <c r="K39" s="64">
        <v>367</v>
      </c>
      <c r="L39" s="64">
        <v>743</v>
      </c>
      <c r="M39" s="64">
        <v>2680</v>
      </c>
      <c r="N39" s="64">
        <v>1602</v>
      </c>
      <c r="O39" s="64">
        <v>167</v>
      </c>
      <c r="P39" s="64">
        <v>1876</v>
      </c>
      <c r="Q39" s="64">
        <v>511</v>
      </c>
      <c r="R39" s="64">
        <v>253</v>
      </c>
      <c r="S39" s="64">
        <v>955</v>
      </c>
      <c r="T39" s="64">
        <v>783</v>
      </c>
      <c r="U39" s="64">
        <v>516</v>
      </c>
      <c r="V39" s="64">
        <v>8699</v>
      </c>
      <c r="W39" s="64">
        <v>1807</v>
      </c>
      <c r="X39" s="64">
        <v>337</v>
      </c>
      <c r="Y39" s="64">
        <v>85</v>
      </c>
      <c r="Z39" s="64">
        <v>11188</v>
      </c>
      <c r="AA39" s="64">
        <v>2153</v>
      </c>
      <c r="AB39" s="64">
        <v>6138</v>
      </c>
      <c r="AC39" s="64">
        <v>12580</v>
      </c>
      <c r="AD39" s="64">
        <v>3166</v>
      </c>
      <c r="AE39" s="64">
        <v>666</v>
      </c>
      <c r="AF39" s="64">
        <v>3549</v>
      </c>
      <c r="AG39" s="64">
        <v>7289</v>
      </c>
      <c r="AH39" s="64">
        <v>596</v>
      </c>
      <c r="AI39" s="64">
        <v>3428</v>
      </c>
      <c r="AJ39" s="64">
        <v>4807</v>
      </c>
      <c r="AK39" s="64">
        <v>5</v>
      </c>
      <c r="AL39" s="26">
        <v>0</v>
      </c>
      <c r="AM39" s="44">
        <v>83161</v>
      </c>
      <c r="AN39" s="47">
        <v>0</v>
      </c>
      <c r="AO39" s="64">
        <v>160</v>
      </c>
      <c r="AP39" s="64">
        <v>0</v>
      </c>
      <c r="AQ39" s="64">
        <v>0</v>
      </c>
      <c r="AR39" s="64">
        <v>0</v>
      </c>
      <c r="AS39" s="64">
        <v>0</v>
      </c>
      <c r="AT39" s="26">
        <v>0</v>
      </c>
      <c r="AU39" s="44">
        <v>160</v>
      </c>
      <c r="AV39" s="44">
        <v>83321</v>
      </c>
      <c r="AW39" s="44">
        <v>3081</v>
      </c>
      <c r="AX39" s="44">
        <v>3241</v>
      </c>
      <c r="AY39" s="44">
        <v>86402</v>
      </c>
      <c r="AZ39" s="44">
        <v>-59940</v>
      </c>
      <c r="BA39" s="44">
        <v>-56699</v>
      </c>
      <c r="BB39" s="44">
        <v>26462</v>
      </c>
    </row>
    <row r="40" spans="1:54" ht="15" customHeight="1">
      <c r="A40" s="84">
        <v>70</v>
      </c>
      <c r="B40" s="30" t="s">
        <v>74</v>
      </c>
      <c r="C40" s="39">
        <v>77470</v>
      </c>
      <c r="D40" s="45">
        <v>11603</v>
      </c>
      <c r="E40" s="45">
        <v>21061</v>
      </c>
      <c r="F40" s="45">
        <v>14650</v>
      </c>
      <c r="G40" s="45">
        <v>147305</v>
      </c>
      <c r="H40" s="45">
        <v>9019</v>
      </c>
      <c r="I40" s="45">
        <v>41081</v>
      </c>
      <c r="J40" s="45">
        <v>537150</v>
      </c>
      <c r="K40" s="45">
        <v>576217</v>
      </c>
      <c r="L40" s="45">
        <v>50793</v>
      </c>
      <c r="M40" s="45">
        <v>1146977</v>
      </c>
      <c r="N40" s="45">
        <v>338041</v>
      </c>
      <c r="O40" s="45">
        <v>18776</v>
      </c>
      <c r="P40" s="45">
        <v>175734</v>
      </c>
      <c r="Q40" s="45">
        <v>181199</v>
      </c>
      <c r="R40" s="45">
        <v>27763</v>
      </c>
      <c r="S40" s="45">
        <v>124126</v>
      </c>
      <c r="T40" s="45">
        <v>327680</v>
      </c>
      <c r="U40" s="45">
        <v>72240</v>
      </c>
      <c r="V40" s="45">
        <v>273273</v>
      </c>
      <c r="W40" s="45">
        <v>259066</v>
      </c>
      <c r="X40" s="45">
        <v>17331</v>
      </c>
      <c r="Y40" s="45">
        <v>15862</v>
      </c>
      <c r="Z40" s="45">
        <v>189512</v>
      </c>
      <c r="AA40" s="45">
        <v>70666</v>
      </c>
      <c r="AB40" s="45">
        <v>88572</v>
      </c>
      <c r="AC40" s="45">
        <v>272546</v>
      </c>
      <c r="AD40" s="45">
        <v>112333</v>
      </c>
      <c r="AE40" s="45">
        <v>126125</v>
      </c>
      <c r="AF40" s="45">
        <v>49681</v>
      </c>
      <c r="AG40" s="45">
        <v>270852</v>
      </c>
      <c r="AH40" s="45">
        <v>22823</v>
      </c>
      <c r="AI40" s="45">
        <v>90942</v>
      </c>
      <c r="AJ40" s="45">
        <v>261798</v>
      </c>
      <c r="AK40" s="45">
        <v>11032</v>
      </c>
      <c r="AL40" s="30">
        <v>16349</v>
      </c>
      <c r="AM40" s="49">
        <v>6047648</v>
      </c>
      <c r="AN40" s="39">
        <v>138943</v>
      </c>
      <c r="AO40" s="45">
        <v>2234831</v>
      </c>
      <c r="AP40" s="45">
        <v>1074660</v>
      </c>
      <c r="AQ40" s="45">
        <v>239500</v>
      </c>
      <c r="AR40" s="45">
        <v>726967</v>
      </c>
      <c r="AS40" s="45">
        <v>31636</v>
      </c>
      <c r="AT40" s="30">
        <v>13459</v>
      </c>
      <c r="AU40" s="49">
        <v>4459996</v>
      </c>
      <c r="AV40" s="49">
        <v>10507644</v>
      </c>
      <c r="AW40" s="49">
        <v>4743127</v>
      </c>
      <c r="AX40" s="49">
        <v>9203123</v>
      </c>
      <c r="AY40" s="49">
        <v>15250771</v>
      </c>
      <c r="AZ40" s="49">
        <v>-4718881</v>
      </c>
      <c r="BA40" s="49">
        <v>4484242</v>
      </c>
      <c r="BB40" s="49">
        <v>10531890</v>
      </c>
    </row>
    <row r="41" spans="1:54" ht="15" customHeight="1">
      <c r="A41" s="82">
        <v>71</v>
      </c>
      <c r="B41" s="26" t="s">
        <v>75</v>
      </c>
      <c r="C41" s="47">
        <v>343</v>
      </c>
      <c r="D41" s="64">
        <v>298</v>
      </c>
      <c r="E41" s="64">
        <v>913</v>
      </c>
      <c r="F41" s="64">
        <v>1792</v>
      </c>
      <c r="G41" s="64">
        <v>3246</v>
      </c>
      <c r="H41" s="64">
        <v>463</v>
      </c>
      <c r="I41" s="64">
        <v>1299</v>
      </c>
      <c r="J41" s="64">
        <v>6852</v>
      </c>
      <c r="K41" s="64">
        <v>3255</v>
      </c>
      <c r="L41" s="64">
        <v>1999</v>
      </c>
      <c r="M41" s="64">
        <v>9242</v>
      </c>
      <c r="N41" s="64">
        <v>7179</v>
      </c>
      <c r="O41" s="64">
        <v>904</v>
      </c>
      <c r="P41" s="64">
        <v>4151</v>
      </c>
      <c r="Q41" s="64">
        <v>6638</v>
      </c>
      <c r="R41" s="64">
        <v>676</v>
      </c>
      <c r="S41" s="64">
        <v>573</v>
      </c>
      <c r="T41" s="64">
        <v>3525</v>
      </c>
      <c r="U41" s="64">
        <v>2140</v>
      </c>
      <c r="V41" s="64">
        <v>9119</v>
      </c>
      <c r="W41" s="64">
        <v>2616</v>
      </c>
      <c r="X41" s="64">
        <v>448</v>
      </c>
      <c r="Y41" s="64">
        <v>1395</v>
      </c>
      <c r="Z41" s="64">
        <v>11729</v>
      </c>
      <c r="AA41" s="64">
        <v>6467</v>
      </c>
      <c r="AB41" s="64">
        <v>1736</v>
      </c>
      <c r="AC41" s="64">
        <v>8662</v>
      </c>
      <c r="AD41" s="64">
        <v>3098</v>
      </c>
      <c r="AE41" s="64">
        <v>3945</v>
      </c>
      <c r="AF41" s="64">
        <v>2970</v>
      </c>
      <c r="AG41" s="64">
        <v>7226</v>
      </c>
      <c r="AH41" s="64">
        <v>3635</v>
      </c>
      <c r="AI41" s="64">
        <v>4378</v>
      </c>
      <c r="AJ41" s="64">
        <v>15954</v>
      </c>
      <c r="AK41" s="64">
        <v>0</v>
      </c>
      <c r="AL41" s="26">
        <v>77</v>
      </c>
      <c r="AM41" s="44">
        <v>138943</v>
      </c>
    </row>
    <row r="42" spans="1:54" ht="15" customHeight="1">
      <c r="A42" s="82">
        <v>91</v>
      </c>
      <c r="B42" s="26" t="s">
        <v>76</v>
      </c>
      <c r="C42" s="47">
        <v>12515</v>
      </c>
      <c r="D42" s="64">
        <v>4168</v>
      </c>
      <c r="E42" s="64">
        <v>4591</v>
      </c>
      <c r="F42" s="64">
        <v>8578</v>
      </c>
      <c r="G42" s="64">
        <v>42129</v>
      </c>
      <c r="H42" s="64">
        <v>3774</v>
      </c>
      <c r="I42" s="64">
        <v>15170</v>
      </c>
      <c r="J42" s="64">
        <v>15398</v>
      </c>
      <c r="K42" s="64">
        <v>3320</v>
      </c>
      <c r="L42" s="64">
        <v>17488</v>
      </c>
      <c r="M42" s="64">
        <v>23869</v>
      </c>
      <c r="N42" s="64">
        <v>9191</v>
      </c>
      <c r="O42" s="64">
        <v>12155</v>
      </c>
      <c r="P42" s="64">
        <v>30551</v>
      </c>
      <c r="Q42" s="64">
        <v>58003</v>
      </c>
      <c r="R42" s="64">
        <v>9537</v>
      </c>
      <c r="S42" s="64">
        <v>36377</v>
      </c>
      <c r="T42" s="64">
        <v>41303</v>
      </c>
      <c r="U42" s="64">
        <v>26969</v>
      </c>
      <c r="V42" s="64">
        <v>173921</v>
      </c>
      <c r="W42" s="64">
        <v>23569</v>
      </c>
      <c r="X42" s="64">
        <v>4432</v>
      </c>
      <c r="Y42" s="64">
        <v>12869</v>
      </c>
      <c r="Z42" s="64">
        <v>247744</v>
      </c>
      <c r="AA42" s="64">
        <v>66976</v>
      </c>
      <c r="AB42" s="64">
        <v>17696</v>
      </c>
      <c r="AC42" s="64">
        <v>112400</v>
      </c>
      <c r="AD42" s="64">
        <v>37670</v>
      </c>
      <c r="AE42" s="64">
        <v>147311</v>
      </c>
      <c r="AF42" s="64">
        <v>154320</v>
      </c>
      <c r="AG42" s="64">
        <v>324609</v>
      </c>
      <c r="AH42" s="64">
        <v>17466</v>
      </c>
      <c r="AI42" s="64">
        <v>117365</v>
      </c>
      <c r="AJ42" s="64">
        <v>95405</v>
      </c>
      <c r="AK42" s="64">
        <v>0</v>
      </c>
      <c r="AL42" s="26">
        <v>945</v>
      </c>
      <c r="AM42" s="44">
        <v>1929784</v>
      </c>
    </row>
    <row r="43" spans="1:54" ht="15" customHeight="1">
      <c r="A43" s="82">
        <v>92</v>
      </c>
      <c r="B43" s="26" t="s">
        <v>77</v>
      </c>
      <c r="C43" s="47">
        <v>34342</v>
      </c>
      <c r="D43" s="64">
        <v>11822</v>
      </c>
      <c r="E43" s="64">
        <v>7343</v>
      </c>
      <c r="F43" s="64">
        <v>-2120</v>
      </c>
      <c r="G43" s="64">
        <v>19456</v>
      </c>
      <c r="H43" s="64">
        <v>2319</v>
      </c>
      <c r="I43" s="64">
        <v>8792</v>
      </c>
      <c r="J43" s="64">
        <v>58735</v>
      </c>
      <c r="K43" s="64">
        <v>-9222</v>
      </c>
      <c r="L43" s="64">
        <v>11742</v>
      </c>
      <c r="M43" s="64">
        <v>115310</v>
      </c>
      <c r="N43" s="64">
        <v>60069</v>
      </c>
      <c r="O43" s="64">
        <v>-2242</v>
      </c>
      <c r="P43" s="64">
        <v>45180</v>
      </c>
      <c r="Q43" s="64">
        <v>-23857</v>
      </c>
      <c r="R43" s="64">
        <v>1629</v>
      </c>
      <c r="S43" s="64">
        <v>-9154</v>
      </c>
      <c r="T43" s="64">
        <v>6282</v>
      </c>
      <c r="U43" s="64">
        <v>2191</v>
      </c>
      <c r="V43" s="64">
        <v>9686</v>
      </c>
      <c r="W43" s="64">
        <v>-42819</v>
      </c>
      <c r="X43" s="64">
        <v>4586</v>
      </c>
      <c r="Y43" s="64">
        <v>19950</v>
      </c>
      <c r="Z43" s="64">
        <v>66468</v>
      </c>
      <c r="AA43" s="64">
        <v>43349</v>
      </c>
      <c r="AB43" s="64">
        <v>206237</v>
      </c>
      <c r="AC43" s="64">
        <v>30542</v>
      </c>
      <c r="AD43" s="64">
        <v>47913</v>
      </c>
      <c r="AE43" s="64">
        <v>0</v>
      </c>
      <c r="AF43" s="64">
        <v>614</v>
      </c>
      <c r="AG43" s="64">
        <v>11871</v>
      </c>
      <c r="AH43" s="64">
        <v>1876</v>
      </c>
      <c r="AI43" s="64">
        <v>-4409</v>
      </c>
      <c r="AJ43" s="64">
        <v>203454</v>
      </c>
      <c r="AK43" s="64">
        <v>0</v>
      </c>
      <c r="AL43" s="26">
        <v>7393</v>
      </c>
      <c r="AM43" s="44">
        <v>945328</v>
      </c>
    </row>
    <row r="44" spans="1:54" ht="15" customHeight="1">
      <c r="A44" s="82">
        <v>93</v>
      </c>
      <c r="B44" s="26" t="s">
        <v>78</v>
      </c>
      <c r="C44" s="47">
        <v>21425</v>
      </c>
      <c r="D44" s="64">
        <v>3486</v>
      </c>
      <c r="E44" s="64">
        <v>4470</v>
      </c>
      <c r="F44" s="64">
        <v>1819</v>
      </c>
      <c r="G44" s="64">
        <v>18331</v>
      </c>
      <c r="H44" s="64">
        <v>2629</v>
      </c>
      <c r="I44" s="64">
        <v>4139</v>
      </c>
      <c r="J44" s="64">
        <v>47610</v>
      </c>
      <c r="K44" s="64">
        <v>46128</v>
      </c>
      <c r="L44" s="64">
        <v>10335</v>
      </c>
      <c r="M44" s="64">
        <v>116873</v>
      </c>
      <c r="N44" s="64">
        <v>9581</v>
      </c>
      <c r="O44" s="64">
        <v>2197</v>
      </c>
      <c r="P44" s="64">
        <v>20996</v>
      </c>
      <c r="Q44" s="64">
        <v>47976</v>
      </c>
      <c r="R44" s="64">
        <v>3666</v>
      </c>
      <c r="S44" s="64">
        <v>30147</v>
      </c>
      <c r="T44" s="64">
        <v>21318</v>
      </c>
      <c r="U44" s="64">
        <v>8994</v>
      </c>
      <c r="V44" s="64">
        <v>16122</v>
      </c>
      <c r="W44" s="64">
        <v>58915</v>
      </c>
      <c r="X44" s="64">
        <v>8531</v>
      </c>
      <c r="Y44" s="64">
        <v>6139</v>
      </c>
      <c r="Z44" s="64">
        <v>41104</v>
      </c>
      <c r="AA44" s="64">
        <v>22422</v>
      </c>
      <c r="AB44" s="64">
        <v>126569</v>
      </c>
      <c r="AC44" s="64">
        <v>44976</v>
      </c>
      <c r="AD44" s="64">
        <v>25585</v>
      </c>
      <c r="AE44" s="64">
        <v>122001</v>
      </c>
      <c r="AF44" s="64">
        <v>32858</v>
      </c>
      <c r="AG44" s="64">
        <v>50428</v>
      </c>
      <c r="AH44" s="64">
        <v>7048</v>
      </c>
      <c r="AI44" s="64">
        <v>29995</v>
      </c>
      <c r="AJ44" s="64">
        <v>80126</v>
      </c>
      <c r="AK44" s="64">
        <v>0</v>
      </c>
      <c r="AL44" s="26">
        <v>1453</v>
      </c>
      <c r="AM44" s="44">
        <v>1096392</v>
      </c>
    </row>
    <row r="45" spans="1:54" ht="15" customHeight="1">
      <c r="A45" s="82">
        <v>94</v>
      </c>
      <c r="B45" s="86" t="s">
        <v>79</v>
      </c>
      <c r="C45" s="47">
        <v>6378</v>
      </c>
      <c r="D45" s="64">
        <v>882</v>
      </c>
      <c r="E45" s="64">
        <v>1726</v>
      </c>
      <c r="F45" s="64">
        <v>765</v>
      </c>
      <c r="G45" s="64">
        <v>54652</v>
      </c>
      <c r="H45" s="64">
        <v>1202</v>
      </c>
      <c r="I45" s="64">
        <v>2898</v>
      </c>
      <c r="J45" s="64">
        <v>14055</v>
      </c>
      <c r="K45" s="64">
        <v>129009</v>
      </c>
      <c r="L45" s="64">
        <v>3529</v>
      </c>
      <c r="M45" s="64">
        <v>16098</v>
      </c>
      <c r="N45" s="64">
        <v>4307</v>
      </c>
      <c r="O45" s="64">
        <v>1111</v>
      </c>
      <c r="P45" s="64">
        <v>4332</v>
      </c>
      <c r="Q45" s="64">
        <v>4682</v>
      </c>
      <c r="R45" s="64">
        <v>367</v>
      </c>
      <c r="S45" s="64">
        <v>1289</v>
      </c>
      <c r="T45" s="64">
        <v>-1183</v>
      </c>
      <c r="U45" s="64">
        <v>4211</v>
      </c>
      <c r="V45" s="64">
        <v>18454</v>
      </c>
      <c r="W45" s="64">
        <v>12086</v>
      </c>
      <c r="X45" s="64">
        <v>1383</v>
      </c>
      <c r="Y45" s="64">
        <v>4064</v>
      </c>
      <c r="Z45" s="64">
        <v>20890</v>
      </c>
      <c r="AA45" s="64">
        <v>3394</v>
      </c>
      <c r="AB45" s="64">
        <v>24718</v>
      </c>
      <c r="AC45" s="64">
        <v>22067</v>
      </c>
      <c r="AD45" s="64">
        <v>4202</v>
      </c>
      <c r="AE45" s="64">
        <v>1145</v>
      </c>
      <c r="AF45" s="64">
        <v>3030</v>
      </c>
      <c r="AG45" s="64">
        <v>10159</v>
      </c>
      <c r="AH45" s="64">
        <v>2827</v>
      </c>
      <c r="AI45" s="64">
        <v>9031</v>
      </c>
      <c r="AJ45" s="64">
        <v>20798</v>
      </c>
      <c r="AK45" s="64">
        <v>0</v>
      </c>
      <c r="AL45" s="26">
        <v>245</v>
      </c>
      <c r="AM45" s="44">
        <v>408803</v>
      </c>
    </row>
    <row r="46" spans="1:54" ht="15" customHeight="1">
      <c r="A46" s="82">
        <v>95</v>
      </c>
      <c r="B46" s="26" t="s">
        <v>80</v>
      </c>
      <c r="C46" s="47">
        <v>-7394</v>
      </c>
      <c r="D46" s="64">
        <v>-2020</v>
      </c>
      <c r="E46" s="64">
        <v>-7</v>
      </c>
      <c r="F46" s="64">
        <v>-1</v>
      </c>
      <c r="G46" s="64">
        <v>-548</v>
      </c>
      <c r="H46" s="64">
        <v>0</v>
      </c>
      <c r="I46" s="64">
        <v>-2</v>
      </c>
      <c r="J46" s="64">
        <v>-4</v>
      </c>
      <c r="K46" s="64">
        <v>-1611</v>
      </c>
      <c r="L46" s="64">
        <v>-2</v>
      </c>
      <c r="M46" s="64">
        <v>-12</v>
      </c>
      <c r="N46" s="64">
        <v>-1</v>
      </c>
      <c r="O46" s="64">
        <v>0</v>
      </c>
      <c r="P46" s="64">
        <v>-6</v>
      </c>
      <c r="Q46" s="64">
        <v>-6</v>
      </c>
      <c r="R46" s="64">
        <v>0</v>
      </c>
      <c r="S46" s="64">
        <v>-5</v>
      </c>
      <c r="T46" s="64">
        <v>-6</v>
      </c>
      <c r="U46" s="64">
        <v>-2</v>
      </c>
      <c r="V46" s="64">
        <v>-2120</v>
      </c>
      <c r="W46" s="64">
        <v>-108</v>
      </c>
      <c r="X46" s="64">
        <v>-2054</v>
      </c>
      <c r="Y46" s="64">
        <v>-1</v>
      </c>
      <c r="Z46" s="64">
        <v>-211</v>
      </c>
      <c r="AA46" s="64">
        <v>-5605</v>
      </c>
      <c r="AB46" s="64">
        <v>-385</v>
      </c>
      <c r="AC46" s="64">
        <v>-1917</v>
      </c>
      <c r="AD46" s="64">
        <v>-6</v>
      </c>
      <c r="AE46" s="64">
        <v>0</v>
      </c>
      <c r="AF46" s="64">
        <v>-15</v>
      </c>
      <c r="AG46" s="64">
        <v>-9520</v>
      </c>
      <c r="AH46" s="64">
        <v>-1373</v>
      </c>
      <c r="AI46" s="64">
        <v>-50</v>
      </c>
      <c r="AJ46" s="64">
        <v>-16</v>
      </c>
      <c r="AK46" s="64">
        <v>0</v>
      </c>
      <c r="AL46" s="26">
        <v>0</v>
      </c>
      <c r="AM46" s="44">
        <v>-35008</v>
      </c>
    </row>
    <row r="47" spans="1:54" ht="15" customHeight="1">
      <c r="A47" s="84">
        <v>96</v>
      </c>
      <c r="B47" s="30" t="s">
        <v>81</v>
      </c>
      <c r="C47" s="39">
        <v>67609</v>
      </c>
      <c r="D47" s="45">
        <v>18636</v>
      </c>
      <c r="E47" s="45">
        <v>19036</v>
      </c>
      <c r="F47" s="45">
        <v>10833</v>
      </c>
      <c r="G47" s="45">
        <v>137266</v>
      </c>
      <c r="H47" s="45">
        <v>10387</v>
      </c>
      <c r="I47" s="45">
        <v>32296</v>
      </c>
      <c r="J47" s="45">
        <v>142646</v>
      </c>
      <c r="K47" s="45">
        <v>170879</v>
      </c>
      <c r="L47" s="45">
        <v>45091</v>
      </c>
      <c r="M47" s="45">
        <v>281380</v>
      </c>
      <c r="N47" s="45">
        <v>90326</v>
      </c>
      <c r="O47" s="45">
        <v>14125</v>
      </c>
      <c r="P47" s="45">
        <v>105204</v>
      </c>
      <c r="Q47" s="45">
        <v>93436</v>
      </c>
      <c r="R47" s="45">
        <v>15875</v>
      </c>
      <c r="S47" s="45">
        <v>59227</v>
      </c>
      <c r="T47" s="45">
        <v>71239</v>
      </c>
      <c r="U47" s="45">
        <v>44503</v>
      </c>
      <c r="V47" s="45">
        <v>225182</v>
      </c>
      <c r="W47" s="45">
        <v>54259</v>
      </c>
      <c r="X47" s="45">
        <v>17326</v>
      </c>
      <c r="Y47" s="45">
        <v>44416</v>
      </c>
      <c r="Z47" s="45">
        <v>387724</v>
      </c>
      <c r="AA47" s="45">
        <v>137003</v>
      </c>
      <c r="AB47" s="45">
        <v>376571</v>
      </c>
      <c r="AC47" s="45">
        <v>216730</v>
      </c>
      <c r="AD47" s="45">
        <v>118462</v>
      </c>
      <c r="AE47" s="45">
        <v>274402</v>
      </c>
      <c r="AF47" s="45">
        <v>193777</v>
      </c>
      <c r="AG47" s="45">
        <v>394773</v>
      </c>
      <c r="AH47" s="45">
        <v>31479</v>
      </c>
      <c r="AI47" s="45">
        <v>156310</v>
      </c>
      <c r="AJ47" s="45">
        <v>415721</v>
      </c>
      <c r="AK47" s="45">
        <v>0</v>
      </c>
      <c r="AL47" s="30">
        <v>10113</v>
      </c>
      <c r="AM47" s="49">
        <v>4484242</v>
      </c>
    </row>
    <row r="48" spans="1:54" ht="15" customHeight="1">
      <c r="A48" s="84">
        <v>97</v>
      </c>
      <c r="B48" s="30" t="s">
        <v>82</v>
      </c>
      <c r="C48" s="39">
        <v>145079</v>
      </c>
      <c r="D48" s="45">
        <v>30239</v>
      </c>
      <c r="E48" s="45">
        <v>40097</v>
      </c>
      <c r="F48" s="45">
        <v>25483</v>
      </c>
      <c r="G48" s="45">
        <v>284571</v>
      </c>
      <c r="H48" s="45">
        <v>19406</v>
      </c>
      <c r="I48" s="45">
        <v>73377</v>
      </c>
      <c r="J48" s="45">
        <v>679796</v>
      </c>
      <c r="K48" s="45">
        <v>747096</v>
      </c>
      <c r="L48" s="45">
        <v>95884</v>
      </c>
      <c r="M48" s="45">
        <v>1428357</v>
      </c>
      <c r="N48" s="45">
        <v>428367</v>
      </c>
      <c r="O48" s="45">
        <v>32901</v>
      </c>
      <c r="P48" s="45">
        <v>280938</v>
      </c>
      <c r="Q48" s="45">
        <v>274635</v>
      </c>
      <c r="R48" s="45">
        <v>43638</v>
      </c>
      <c r="S48" s="45">
        <v>183353</v>
      </c>
      <c r="T48" s="45">
        <v>398919</v>
      </c>
      <c r="U48" s="45">
        <v>116743</v>
      </c>
      <c r="V48" s="45">
        <v>498455</v>
      </c>
      <c r="W48" s="45">
        <v>313325</v>
      </c>
      <c r="X48" s="45">
        <v>34657</v>
      </c>
      <c r="Y48" s="45">
        <v>60278</v>
      </c>
      <c r="Z48" s="45">
        <v>577236</v>
      </c>
      <c r="AA48" s="45">
        <v>207669</v>
      </c>
      <c r="AB48" s="45">
        <v>465143</v>
      </c>
      <c r="AC48" s="45">
        <v>489276</v>
      </c>
      <c r="AD48" s="45">
        <v>230795</v>
      </c>
      <c r="AE48" s="45">
        <v>400527</v>
      </c>
      <c r="AF48" s="45">
        <v>243458</v>
      </c>
      <c r="AG48" s="45">
        <v>665625</v>
      </c>
      <c r="AH48" s="45">
        <v>54302</v>
      </c>
      <c r="AI48" s="45">
        <v>247252</v>
      </c>
      <c r="AJ48" s="45">
        <v>677519</v>
      </c>
      <c r="AK48" s="45">
        <v>11032</v>
      </c>
      <c r="AL48" s="30">
        <v>26462</v>
      </c>
      <c r="AM48" s="49">
        <v>10531890</v>
      </c>
    </row>
    <row r="50" spans="3:38">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row>
    <row r="51" spans="3:38">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row>
  </sheetData>
  <sheetProtection sheet="1"/>
  <phoneticPr fontId="4"/>
  <pageMargins left="0.70866141732283472" right="0.70866141732283472" top="0.74803149606299213" bottom="0.74803149606299213" header="0.31496062992125984" footer="0.31496062992125984"/>
  <pageSetup paperSize="9" scale="70" orientation="landscape" horizontalDpi="300" verticalDpi="300" r:id="rId1"/>
  <colBreaks count="1" manualBreakCount="1">
    <brk id="3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ご利用にあたって（必ずお読みください）</vt:lpstr>
      <vt:lpstr>データ入力表</vt:lpstr>
      <vt:lpstr>①結果</vt:lpstr>
      <vt:lpstr>②グラフ</vt:lpstr>
      <vt:lpstr>転置逆行列係数</vt:lpstr>
      <vt:lpstr>計算</vt:lpstr>
      <vt:lpstr>逆行列係数</vt:lpstr>
      <vt:lpstr>各種係数</vt:lpstr>
      <vt:lpstr>投入係数</vt:lpstr>
      <vt:lpstr>H23取引基本表（生産者）(36)</vt:lpstr>
      <vt:lpstr>①結果!Print_Area</vt:lpstr>
      <vt:lpstr>②グラフ!Print_Area</vt:lpstr>
      <vt:lpstr>データ入力表!Print_Area</vt:lpstr>
      <vt:lpstr>'H23取引基本表（生産者）(36)'!Print_Titles</vt:lpstr>
      <vt:lpstr>逆行列係数!Print_Titles</vt:lpstr>
      <vt:lpstr>転置逆行列係数!Print_Titles</vt:lpstr>
      <vt:lpstr>投入係数!Print_Titles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2017-05-23T10:25:52Z</cp:lastPrinted>
  <dcterms:created xsi:type="dcterms:W3CDTF">2010-03-19T06:29:47Z</dcterms:created>
  <dcterms:modified xsi:type="dcterms:W3CDTF">2018-01-31T00:24:10Z</dcterms:modified>
</cp:coreProperties>
</file>