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20_財政係\地方公営企業\H28年度\01_地方公営企業決算状況調査\10経営比較分析表\03県修正\市回答\"/>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<sst xmlns="http://schemas.openxmlformats.org/spreadsheetml/2006/main" count="232" uniqueCount="111">
  <si>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</si>
  <si>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</si>
  <si>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</si>
  <si>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</si>
  <si>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</si>
  <si>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</si>
  <si>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</si>
  <si>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</si>
  <si>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</si>
  <si>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</si>
  <si>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</si>
  <si>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</si>
  <si>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</si>
  <si>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</si>
  <si>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</si>
  <si>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</si>
  <si>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</si>
  <si>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</si>
  <si>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</si>
  <si>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</si>
  <si>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</si>
  <si>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</si>
  <si>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</si>
  <si>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</si>
  <si>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</si>
  <si>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</si>
  <si>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</si>
  <si>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</si>
  <si>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</si>
  <si>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</si>
  <si>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</si>
  <si>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</si>
  <si>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</si>
  <si>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</si>
  <si>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</si>
  <si>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</si>
  <si>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</si>
  <si>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</si>
  <si>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</si>
  <si>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</si>
  <si>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</si>
  <si>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</si>
  <si>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</si>
  <si>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</si>
  <si>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</si>
  <si>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</si>
  <si>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</si>
  <si>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</si>
  <si>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</si>
  <si>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</si>
  <si>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</si>
  <si>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</si>
  <si>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</si>
  <si>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</si>
  <si>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</si>
  <si>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</si>
  <si>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</si>
  <si>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</si>
  <si>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</si>
  <si>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</si>
  <si>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</si>
  <si>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</si>
  <si>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</si>
  <si>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</si>
  <si>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</si>
  <si>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</si>
  <si>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</si>
  <si>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</si>
  <si>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</si>
  <si>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</si>
  <si>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</si>
  <si>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</si>
  <si>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</si>
  <si>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</si>
  <si>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</si>
  <si>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</si>
  <si>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</si>
  <si>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</si>
  <si>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</si>
  <si>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</si>
  <si>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</si>
  <si>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</si>
  <si>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</si>
  <si>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</si>
  <si>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</si>
  <si>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</si>
  <si>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</si>
  <si>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</si>
  <si>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</si>
  <si>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</si>
  <si>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</si>
  <si>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</si>
  <si>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</si>
  <si>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</si>
  <si>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</si>
  <si>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</si>
  <si>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竹田市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</si>
  <si>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</si>
  <si>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</si>
  <si>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</si>
  <si>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</si>
  <si>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</si>
  <si>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</si>
  <si>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</si>
  <si>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</si>
  <si>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</si>
  <si>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</si>
  <si>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</si>
  <si>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①収益的収支比率は100％を超えており、維持管理費の大半は使用料収入で賄えています。
④企業債残高対事業規模比率は新規借り入れの抑制により類似団体平均より低い水準となっています。
⑤経費回収率は、類似団体平均よりは高くなっていますが、ほぼ横ばいで恒常的に100％を下回っていることから、料金改定も視野に入れる必要があります。
⑥汚水処理原価は類似団体平均に比べ高くなっています。汚水処理にかかる委託費と資本費が高いことが原因ではないかと考えられます。
⑦平均処理能力と現在処理能力が同等のため、施設利用率は100％を保持しています。
⑧年度内に浄化槽を設置しても、基準日である3月31日までに供用開始ができないところがあるため水洗化率は100％となっていません。</t>
    <rPh sb="1" eb="4">
      <t>シュウエキテキ</t>
    </rPh>
    <rPh sb="4" eb="6">
      <t>シュウシ</t>
    </rPh>
    <rPh sb="6" eb="8">
      <t>ヒリツ</t>
    </rPh>
    <rPh sb="14" eb="15">
      <t>コ</t>
    </rPh>
    <rPh sb="20" eb="22">
      <t>イジ</t>
    </rPh>
    <rPh sb="22" eb="24">
      <t>カンリ</t>
    </rPh>
    <rPh sb="24" eb="25">
      <t>ヒ</t>
    </rPh>
    <rPh sb="26" eb="28">
      <t>タイハン</t>
    </rPh>
    <rPh sb="29" eb="32">
      <t>シヨウリョウ</t>
    </rPh>
    <rPh sb="32" eb="34">
      <t>シュウニュウ</t>
    </rPh>
    <rPh sb="35" eb="36">
      <t>マカナ</t>
    </rPh>
    <rPh sb="45" eb="47">
      <t>キギョウ</t>
    </rPh>
    <rPh sb="47" eb="48">
      <t>サイ</t>
    </rPh>
    <rPh sb="48" eb="50">
      <t>ザンダカ</t>
    </rPh>
    <rPh sb="50" eb="51">
      <t>タイ</t>
    </rPh>
    <rPh sb="51" eb="53">
      <t>ジギョウ</t>
    </rPh>
    <rPh sb="53" eb="55">
      <t>キボ</t>
    </rPh>
    <rPh sb="55" eb="57">
      <t>ヒリツ</t>
    </rPh>
    <rPh sb="93" eb="95">
      <t>ケイヒ</t>
    </rPh>
    <rPh sb="95" eb="97">
      <t>カイシュウ</t>
    </rPh>
    <rPh sb="97" eb="98">
      <t>リツ</t>
    </rPh>
    <rPh sb="121" eb="122">
      <t>ヨコ</t>
    </rPh>
    <rPh sb="125" eb="128">
      <t>コウジョウテキ</t>
    </rPh>
    <rPh sb="134" eb="136">
      <t>シタマワ</t>
    </rPh>
    <rPh sb="167" eb="169">
      <t>オスイ</t>
    </rPh>
    <rPh sb="169" eb="171">
      <t>ショリ</t>
    </rPh>
    <rPh sb="171" eb="173">
      <t>ゲンカ</t>
    </rPh>
    <rPh sb="174" eb="176">
      <t>ルイジ</t>
    </rPh>
    <rPh sb="176" eb="178">
      <t>ダンタイ</t>
    </rPh>
    <rPh sb="178" eb="180">
      <t>ヘイキン</t>
    </rPh>
    <rPh sb="181" eb="182">
      <t>クラ</t>
    </rPh>
    <rPh sb="183" eb="184">
      <t>タカ</t>
    </rPh>
    <rPh sb="192" eb="194">
      <t>オスイ</t>
    </rPh>
    <rPh sb="194" eb="196">
      <t>ショリ</t>
    </rPh>
    <rPh sb="204" eb="206">
      <t>シホン</t>
    </rPh>
    <rPh sb="206" eb="207">
      <t>ヒ</t>
    </rPh>
    <rPh sb="208" eb="209">
      <t>タカ</t>
    </rPh>
    <rPh sb="213" eb="215">
      <t>ゲンイン</t>
    </rPh>
    <rPh sb="221" eb="222">
      <t>カンガ</t>
    </rPh>
    <rPh sb="231" eb="233">
      <t>ヘイキン</t>
    </rPh>
    <rPh sb="233" eb="235">
      <t>ショリ</t>
    </rPh>
    <rPh sb="235" eb="237">
      <t>ノウリョク</t>
    </rPh>
    <rPh sb="238" eb="240">
      <t>ゲンザイ</t>
    </rPh>
    <rPh sb="240" eb="242">
      <t>ショリ</t>
    </rPh>
    <rPh sb="242" eb="244">
      <t>ノウリョク</t>
    </rPh>
    <rPh sb="245" eb="247">
      <t>ドウトウ</t>
    </rPh>
    <rPh sb="273" eb="276">
      <t>ネンドナイ</t>
    </rPh>
    <rPh sb="277" eb="280">
      <t>ジョウカソウ</t>
    </rPh>
    <rPh sb="281" eb="283">
      <t>セッチ</t>
    </rPh>
    <rPh sb="287" eb="290">
      <t>キジュンビ</t>
    </rPh>
    <rPh sb="294" eb="295">
      <t>ガツ</t>
    </rPh>
    <rPh sb="297" eb="298">
      <t>ニチ</t>
    </rPh>
    <rPh sb="301" eb="303">
      <t>キョウヨウ</t>
    </rPh>
    <rPh sb="303" eb="305">
      <t>カイシ</t>
    </rPh>
    <rPh sb="318" eb="321">
      <t>スイセンカ</t>
    </rPh>
    <rPh sb="321" eb="322">
      <t>リツ</t>
    </rPh>
    <phoneticPr fontId="4"/>
  </si>
  <si>
    <t>　平成16年度から、市町村設置型浄化槽の整備を進めており、毎年80基程度の浄化槽が設置されています。設置から10年程度が経過した浄化槽のブロアー等の修繕費用が増加してきており、今後も維持管理にかかる費用が年々増加していくことが予想されます。</t>
    <rPh sb="1" eb="3">
      <t>ヘイセイ</t>
    </rPh>
    <rPh sb="5" eb="7">
      <t>ネンド</t>
    </rPh>
    <rPh sb="10" eb="13">
      <t>シチョウソン</t>
    </rPh>
    <rPh sb="13" eb="15">
      <t>セッチ</t>
    </rPh>
    <rPh sb="15" eb="16">
      <t>ガタ</t>
    </rPh>
    <rPh sb="16" eb="19">
      <t>ジョウカソウ</t>
    </rPh>
    <rPh sb="20" eb="22">
      <t>セイビ</t>
    </rPh>
    <rPh sb="23" eb="24">
      <t>スス</t>
    </rPh>
    <rPh sb="29" eb="31">
      <t>マイトシ</t>
    </rPh>
    <rPh sb="33" eb="34">
      <t>キ</t>
    </rPh>
    <rPh sb="34" eb="36">
      <t>テイド</t>
    </rPh>
    <rPh sb="37" eb="40">
      <t>ジョウカソウ</t>
    </rPh>
    <rPh sb="41" eb="43">
      <t>セッチ</t>
    </rPh>
    <rPh sb="50" eb="52">
      <t>セッチ</t>
    </rPh>
    <rPh sb="56" eb="57">
      <t>ネン</t>
    </rPh>
    <rPh sb="57" eb="59">
      <t>テイド</t>
    </rPh>
    <rPh sb="60" eb="62">
      <t>ケイカ</t>
    </rPh>
    <rPh sb="64" eb="67">
      <t>ジョウカソウ</t>
    </rPh>
    <rPh sb="72" eb="73">
      <t>トウ</t>
    </rPh>
    <rPh sb="74" eb="76">
      <t>シュウゼン</t>
    </rPh>
    <rPh sb="76" eb="78">
      <t>ヒヨウ</t>
    </rPh>
    <rPh sb="79" eb="81">
      <t>ゾウカ</t>
    </rPh>
    <rPh sb="88" eb="90">
      <t>コンゴ</t>
    </rPh>
    <rPh sb="91" eb="93">
      <t>イジ</t>
    </rPh>
    <rPh sb="102" eb="104">
      <t>ネンネン</t>
    </rPh>
    <rPh sb="104" eb="106">
      <t>ゾウカ</t>
    </rPh>
    <rPh sb="113" eb="115">
      <t>ヨソウ</t>
    </rPh>
    <phoneticPr fontId="4"/>
  </si>
  <si>
    <t>　設置から10年以上経過した浄化槽に係る修繕費等が増加していくことで、維持管理コストが増加していく懸念があります。
　平成28年度策定予定の経営戦略を元に、事業の見直し等を含めて抜本的な改革を検討していく必要もあります。</t>
    <rPh sb="1" eb="3">
      <t>セッチ</t>
    </rPh>
    <rPh sb="7" eb="8">
      <t>ネン</t>
    </rPh>
    <rPh sb="8" eb="10">
      <t>イジョウ</t>
    </rPh>
    <rPh sb="10" eb="12">
      <t>ケイカ</t>
    </rPh>
    <rPh sb="14" eb="17">
      <t>ジョウカソウ</t>
    </rPh>
    <rPh sb="18" eb="19">
      <t>カカ</t>
    </rPh>
    <rPh sb="20" eb="23">
      <t>シュウゼンヒ</t>
    </rPh>
    <rPh sb="23" eb="24">
      <t>トウ</t>
    </rPh>
    <rPh sb="25" eb="27">
      <t>ゾウカ</t>
    </rPh>
    <rPh sb="35" eb="37">
      <t>イジ</t>
    </rPh>
    <rPh sb="43" eb="45">
      <t>ゾウカ</t>
    </rPh>
    <rPh sb="49" eb="51">
      <t>ケネン</t>
    </rPh>
    <rPh sb="78" eb="80">
      <t>ジギョウ</t>
    </rPh>
    <rPh sb="81" eb="83">
      <t>ミナオ</t>
    </rPh>
    <rPh sb="84" eb="85">
      <t>トウ</t>
    </rPh>
    <rPh sb="86" eb="87">
      <t>フク</t>
    </rPh>
    <rPh sb="89" eb="92">
      <t>バッポンテキ</t>
    </rPh>
    <rPh sb="93" eb="95">
      <t>カイカク</t>
    </rPh>
    <rPh sb="96" eb="98">
      <t>ケントウ</t>
    </rPh>
    <rPh sb="102" eb="1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</si>
</sst>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7852944"/>
        <c:axId val="40785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07852944"/>
        <c:axId val="407855376"/>
      </c:lineChart>
      <c:dateAx>
        <c:axId val="407852944"/>
        <c:scaling>
          <c:orientation val="minMax"/>
        </c:scaling>
        <c:delete val="1"/>
        <c:axPos val="b"/>
        <c:numFmt formatCode="ge" sourceLinked="1"/>
        <c:majorTickMark val="none"/>
        <c:minorTickMark val="none"/>
        <c:tickLblPos val="none"/>
        <c:crossAx val="407855376"/>
        <c:crosses val="autoZero"/>
        <c:auto val="1"/>
        <c:lblOffset val="100"/>
        <c:baseTimeUnit val="years"/>
      </c:dateAx>
      <c:valAx>
        <c:axId val="40785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85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08981448"/>
        <c:axId val="40898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408981448"/>
        <c:axId val="408981840"/>
      </c:lineChart>
      <c:dateAx>
        <c:axId val="408981448"/>
        <c:scaling>
          <c:orientation val="minMax"/>
        </c:scaling>
        <c:delete val="1"/>
        <c:axPos val="b"/>
        <c:numFmt formatCode="ge" sourceLinked="1"/>
        <c:majorTickMark val="none"/>
        <c:minorTickMark val="none"/>
        <c:tickLblPos val="none"/>
        <c:crossAx val="408981840"/>
        <c:crosses val="autoZero"/>
        <c:auto val="1"/>
        <c:lblOffset val="100"/>
        <c:baseTimeUnit val="years"/>
      </c:dateAx>
      <c:valAx>
        <c:axId val="40898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98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98.51</c:v>
                </c:pt>
                <c:pt idx="1">
                  <c:v>98.62</c:v>
                </c:pt>
                <c:pt idx="2">
                  <c:v>99.03</c:v>
                </c:pt>
                <c:pt idx="3">
                  <c:v>98.44</c:v>
                </c:pt>
                <c:pt idx="4">
                  <c:v>98.97</c:v>
                </c:pt>
              </c:numCache>
            </c:numRef>
          </c:val>
        </c:ser>
        <c:dLbls>
          <c:showLegendKey val="0"/>
          <c:showVal val="0"/>
          <c:showCatName val="0"/>
          <c:showSerName val="0"/>
          <c:showPercent val="0"/>
          <c:showBubbleSize val="0"/>
        </c:dLbls>
        <c:gapWidth val="150"/>
        <c:axId val="408983016"/>
        <c:axId val="40898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408983016"/>
        <c:axId val="408983408"/>
      </c:lineChart>
      <c:dateAx>
        <c:axId val="408983016"/>
        <c:scaling>
          <c:orientation val="minMax"/>
        </c:scaling>
        <c:delete val="1"/>
        <c:axPos val="b"/>
        <c:numFmt formatCode="ge" sourceLinked="1"/>
        <c:majorTickMark val="none"/>
        <c:minorTickMark val="none"/>
        <c:tickLblPos val="none"/>
        <c:crossAx val="408983408"/>
        <c:crosses val="autoZero"/>
        <c:auto val="1"/>
        <c:lblOffset val="100"/>
        <c:baseTimeUnit val="years"/>
      </c:dateAx>
      <c:valAx>
        <c:axId val="40898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98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105.87</c:v>
                </c:pt>
                <c:pt idx="1">
                  <c:v>105.11</c:v>
                </c:pt>
                <c:pt idx="2">
                  <c:v>105.57</c:v>
                </c:pt>
                <c:pt idx="3">
                  <c:v>106.01</c:v>
                </c:pt>
                <c:pt idx="4">
                  <c:v>106.07</c:v>
                </c:pt>
              </c:numCache>
            </c:numRef>
          </c:val>
        </c:ser>
        <c:dLbls>
          <c:showLegendKey val="0"/>
          <c:showVal val="0"/>
          <c:showCatName val="0"/>
          <c:showSerName val="0"/>
          <c:showPercent val="0"/>
          <c:showBubbleSize val="0"/>
        </c:dLbls>
        <c:gapWidth val="150"/>
        <c:axId val="407911952"/>
        <c:axId val="40842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7911952"/>
        <c:axId val="408427240"/>
      </c:lineChart>
      <c:dateAx>
        <c:axId val="407911952"/>
        <c:scaling>
          <c:orientation val="minMax"/>
        </c:scaling>
        <c:delete val="1"/>
        <c:axPos val="b"/>
        <c:numFmt formatCode="ge" sourceLinked="1"/>
        <c:majorTickMark val="none"/>
        <c:minorTickMark val="none"/>
        <c:tickLblPos val="none"/>
        <c:crossAx val="408427240"/>
        <c:crosses val="autoZero"/>
        <c:auto val="1"/>
        <c:lblOffset val="100"/>
        <c:baseTimeUnit val="years"/>
      </c:dateAx>
      <c:valAx>
        <c:axId val="40842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91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7911560"/>
        <c:axId val="40844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7911560"/>
        <c:axId val="408441040"/>
      </c:lineChart>
      <c:dateAx>
        <c:axId val="407911560"/>
        <c:scaling>
          <c:orientation val="minMax"/>
        </c:scaling>
        <c:delete val="1"/>
        <c:axPos val="b"/>
        <c:numFmt formatCode="ge" sourceLinked="1"/>
        <c:majorTickMark val="none"/>
        <c:minorTickMark val="none"/>
        <c:tickLblPos val="none"/>
        <c:crossAx val="408441040"/>
        <c:crosses val="autoZero"/>
        <c:auto val="1"/>
        <c:lblOffset val="100"/>
        <c:baseTimeUnit val="years"/>
      </c:dateAx>
      <c:valAx>
        <c:axId val="40844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91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1004048"/>
        <c:axId val="28100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1004048"/>
        <c:axId val="281004440"/>
      </c:lineChart>
      <c:dateAx>
        <c:axId val="281004048"/>
        <c:scaling>
          <c:orientation val="minMax"/>
        </c:scaling>
        <c:delete val="1"/>
        <c:axPos val="b"/>
        <c:numFmt formatCode="ge" sourceLinked="1"/>
        <c:majorTickMark val="none"/>
        <c:minorTickMark val="none"/>
        <c:tickLblPos val="none"/>
        <c:crossAx val="281004440"/>
        <c:crosses val="autoZero"/>
        <c:auto val="1"/>
        <c:lblOffset val="100"/>
        <c:baseTimeUnit val="years"/>
      </c:dateAx>
      <c:valAx>
        <c:axId val="28100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00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8567136"/>
        <c:axId val="40856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8567136"/>
        <c:axId val="408567528"/>
      </c:lineChart>
      <c:dateAx>
        <c:axId val="408567136"/>
        <c:scaling>
          <c:orientation val="minMax"/>
        </c:scaling>
        <c:delete val="1"/>
        <c:axPos val="b"/>
        <c:numFmt formatCode="ge" sourceLinked="1"/>
        <c:majorTickMark val="none"/>
        <c:minorTickMark val="none"/>
        <c:tickLblPos val="none"/>
        <c:crossAx val="408567528"/>
        <c:crosses val="autoZero"/>
        <c:auto val="1"/>
        <c:lblOffset val="100"/>
        <c:baseTimeUnit val="years"/>
      </c:dateAx>
      <c:valAx>
        <c:axId val="40856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5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8568704"/>
        <c:axId val="40856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8568704"/>
        <c:axId val="408569096"/>
      </c:lineChart>
      <c:dateAx>
        <c:axId val="408568704"/>
        <c:scaling>
          <c:orientation val="minMax"/>
        </c:scaling>
        <c:delete val="1"/>
        <c:axPos val="b"/>
        <c:numFmt formatCode="ge" sourceLinked="1"/>
        <c:majorTickMark val="none"/>
        <c:minorTickMark val="none"/>
        <c:tickLblPos val="none"/>
        <c:crossAx val="408569096"/>
        <c:crosses val="autoZero"/>
        <c:auto val="1"/>
        <c:lblOffset val="100"/>
        <c:baseTimeUnit val="years"/>
      </c:dateAx>
      <c:valAx>
        <c:axId val="40856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5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191.32</c:v>
                </c:pt>
                <c:pt idx="1">
                  <c:v>187.1</c:v>
                </c:pt>
                <c:pt idx="2">
                  <c:v>153.15</c:v>
                </c:pt>
                <c:pt idx="3">
                  <c:v>126.34</c:v>
                </c:pt>
                <c:pt idx="4">
                  <c:v>103.09</c:v>
                </c:pt>
              </c:numCache>
            </c:numRef>
          </c:val>
        </c:ser>
        <c:dLbls>
          <c:showLegendKey val="0"/>
          <c:showVal val="0"/>
          <c:showCatName val="0"/>
          <c:showSerName val="0"/>
          <c:showPercent val="0"/>
          <c:showBubbleSize val="0"/>
        </c:dLbls>
        <c:gapWidth val="150"/>
        <c:axId val="408570272"/>
        <c:axId val="40857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408570272"/>
        <c:axId val="408570664"/>
      </c:lineChart>
      <c:dateAx>
        <c:axId val="408570272"/>
        <c:scaling>
          <c:orientation val="minMax"/>
        </c:scaling>
        <c:delete val="1"/>
        <c:axPos val="b"/>
        <c:numFmt formatCode="ge" sourceLinked="1"/>
        <c:majorTickMark val="none"/>
        <c:minorTickMark val="none"/>
        <c:tickLblPos val="none"/>
        <c:crossAx val="408570664"/>
        <c:crosses val="autoZero"/>
        <c:auto val="1"/>
        <c:lblOffset val="100"/>
        <c:baseTimeUnit val="years"/>
      </c:dateAx>
      <c:valAx>
        <c:axId val="40857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5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83.31</c:v>
                </c:pt>
                <c:pt idx="1">
                  <c:v>79.91</c:v>
                </c:pt>
                <c:pt idx="2">
                  <c:v>85.58</c:v>
                </c:pt>
                <c:pt idx="3">
                  <c:v>87.64</c:v>
                </c:pt>
                <c:pt idx="4">
                  <c:v>86.46</c:v>
                </c:pt>
              </c:numCache>
            </c:numRef>
          </c:val>
        </c:ser>
        <c:dLbls>
          <c:showLegendKey val="0"/>
          <c:showVal val="0"/>
          <c:showCatName val="0"/>
          <c:showSerName val="0"/>
          <c:showPercent val="0"/>
          <c:showBubbleSize val="0"/>
        </c:dLbls>
        <c:gapWidth val="150"/>
        <c:axId val="408780328"/>
        <c:axId val="40878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408780328"/>
        <c:axId val="408780720"/>
      </c:lineChart>
      <c:dateAx>
        <c:axId val="408780328"/>
        <c:scaling>
          <c:orientation val="minMax"/>
        </c:scaling>
        <c:delete val="1"/>
        <c:axPos val="b"/>
        <c:numFmt formatCode="ge" sourceLinked="1"/>
        <c:majorTickMark val="none"/>
        <c:minorTickMark val="none"/>
        <c:tickLblPos val="none"/>
        <c:crossAx val="408780720"/>
        <c:crosses val="autoZero"/>
        <c:auto val="1"/>
        <c:lblOffset val="100"/>
        <c:baseTimeUnit val="years"/>
      </c:dateAx>
      <c:valAx>
        <c:axId val="40878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8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317.52</c:v>
                </c:pt>
                <c:pt idx="1">
                  <c:v>350.6</c:v>
                </c:pt>
                <c:pt idx="2">
                  <c:v>348.9</c:v>
                </c:pt>
                <c:pt idx="3">
                  <c:v>370.14</c:v>
                </c:pt>
                <c:pt idx="4">
                  <c:v>389.52</c:v>
                </c:pt>
              </c:numCache>
            </c:numRef>
          </c:val>
        </c:ser>
        <c:dLbls>
          <c:showLegendKey val="0"/>
          <c:showVal val="0"/>
          <c:showCatName val="0"/>
          <c:showSerName val="0"/>
          <c:showPercent val="0"/>
          <c:showBubbleSize val="0"/>
        </c:dLbls>
        <c:gapWidth val="150"/>
        <c:axId val="408781896"/>
        <c:axId val="40878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408781896"/>
        <c:axId val="408782288"/>
      </c:lineChart>
      <c:dateAx>
        <c:axId val="408781896"/>
        <c:scaling>
          <c:orientation val="minMax"/>
        </c:scaling>
        <c:delete val="1"/>
        <c:axPos val="b"/>
        <c:numFmt formatCode="ge" sourceLinked="1"/>
        <c:majorTickMark val="none"/>
        <c:minorTickMark val="none"/>
        <c:tickLblPos val="none"/>
        <c:crossAx val="408782288"/>
        <c:crosses val="autoZero"/>
        <c:auto val="1"/>
        <c:lblOffset val="100"/>
        <c:baseTimeUnit val="years"/>
      </c:dateAx>
      <c:valAx>
        <c:axId val="40878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8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大分県　竹田市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23278</v>
      </c>
      <c r="AM8" s="64"/>
      <c r="AN8" s="64"/>
      <c r="AO8" s="64"/>
      <c r="AP8" s="64"/>
      <c r="AQ8" s="64"/>
      <c r="AR8" s="64"/>
      <c r="AS8" s="64"/>
      <c r="AT8" s="63">
        <f>データ!S6</f>
        <v>477.53</v>
      </c>
      <c r="AU8" s="63"/>
      <c r="AV8" s="63"/>
      <c r="AW8" s="63"/>
      <c r="AX8" s="63"/>
      <c r="AY8" s="63"/>
      <c r="AZ8" s="63"/>
      <c r="BA8" s="63"/>
      <c r="BB8" s="63">
        <f>データ!T6</f>
        <v>48.75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13.42</v>
      </c>
      <c r="Q10" s="63"/>
      <c r="R10" s="63"/>
      <c r="S10" s="63"/>
      <c r="T10" s="63"/>
      <c r="U10" s="63"/>
      <c r="V10" s="63"/>
      <c r="W10" s="63">
        <f>データ!P6</f>
        <v>100</v>
      </c>
      <c r="X10" s="63"/>
      <c r="Y10" s="63"/>
      <c r="Z10" s="63"/>
      <c r="AA10" s="63"/>
      <c r="AB10" s="63"/>
      <c r="AC10" s="63"/>
      <c r="AD10" s="64">
        <f>データ!Q6</f>
        <v>4006</v>
      </c>
      <c r="AE10" s="64"/>
      <c r="AF10" s="64"/>
      <c r="AG10" s="64"/>
      <c r="AH10" s="64"/>
      <c r="AI10" s="64"/>
      <c r="AJ10" s="64"/>
      <c r="AK10" s="2"/>
      <c r="AL10" s="64">
        <f>データ!U6</f>
        <v>3102</v>
      </c>
      <c r="AM10" s="64"/>
      <c r="AN10" s="64"/>
      <c r="AO10" s="64"/>
      <c r="AP10" s="64"/>
      <c r="AQ10" s="64"/>
      <c r="AR10" s="64"/>
      <c r="AS10" s="64"/>
      <c r="AT10" s="63">
        <f>データ!V6</f>
        <v>0.34</v>
      </c>
      <c r="AU10" s="63"/>
      <c r="AV10" s="63"/>
      <c r="AW10" s="63"/>
      <c r="AX10" s="63"/>
      <c r="AY10" s="63"/>
      <c r="AZ10" s="63"/>
      <c r="BA10" s="63"/>
      <c r="BB10" s="63">
        <f>データ!W6</f>
        <v>9123.5300000000007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442089</v>
      </c>
      <c r="D6" s="31">
        <f t="shared" si="3"/>
        <v>47</v>
      </c>
      <c r="E6" s="31">
        <f t="shared" si="3"/>
        <v>18</v>
      </c>
      <c r="F6" s="31">
        <f t="shared" si="3"/>
        <v>0</v>
      </c>
      <c r="G6" s="31">
        <f t="shared" si="3"/>
        <v>0</v>
      </c>
      <c r="H6" s="31" t="str">
        <f t="shared" si="3"/>
        <v>大分県　竹田市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13.42</v>
      </c>
      <c r="P6" s="32">
        <f t="shared" si="3"/>
        <v>100</v>
      </c>
      <c r="Q6" s="32">
        <f t="shared" si="3"/>
        <v>4006</v>
      </c>
      <c r="R6" s="32">
        <f t="shared" si="3"/>
        <v>23278</v>
      </c>
      <c r="S6" s="32">
        <f t="shared" si="3"/>
        <v>477.53</v>
      </c>
      <c r="T6" s="32">
        <f t="shared" si="3"/>
        <v>48.75</v>
      </c>
      <c r="U6" s="32">
        <f t="shared" si="3"/>
        <v>3102</v>
      </c>
      <c r="V6" s="32">
        <f t="shared" si="3"/>
        <v>0.34</v>
      </c>
      <c r="W6" s="32">
        <f t="shared" si="3"/>
        <v>9123.5300000000007</v>
      </c>
      <c r="X6" s="33">
        <f>IF(X7="",NA(),X7)</f>
        <v>105.87</v>
      </c>
      <c r="Y6" s="33">
        <f t="shared" ref="Y6:AG6" si="4">IF(Y7="",NA(),Y7)</f>
        <v>105.11</v>
      </c>
      <c r="Z6" s="33">
        <f t="shared" si="4"/>
        <v>105.57</v>
      </c>
      <c r="AA6" s="33">
        <f t="shared" si="4"/>
        <v>106.01</v>
      </c>
      <c r="AB6" s="33">
        <f t="shared" si="4"/>
        <v>106.07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191.32</v>
      </c>
      <c r="BF6" s="33">
        <f t="shared" ref="BF6:BN6" si="7">IF(BF7="",NA(),BF7)</f>
        <v>187.1</v>
      </c>
      <c r="BG6" s="33">
        <f t="shared" si="7"/>
        <v>153.15</v>
      </c>
      <c r="BH6" s="33">
        <f t="shared" si="7"/>
        <v>126.34</v>
      </c>
      <c r="BI6" s="33">
        <f t="shared" si="7"/>
        <v>103.09</v>
      </c>
      <c r="BJ6" s="33">
        <f t="shared" si="7"/>
        <v>421.01</v>
      </c>
      <c r="BK6" s="33">
        <f t="shared" si="7"/>
        <v>430.64</v>
      </c>
      <c r="BL6" s="33">
        <f t="shared" si="7"/>
        <v>446.63</v>
      </c>
      <c r="BM6" s="33">
        <f t="shared" si="7"/>
        <v>416.91</v>
      </c>
      <c r="BN6" s="33">
        <f t="shared" si="7"/>
        <v>392.19</v>
      </c>
      <c r="BO6" s="32" t="str">
        <f>IF(BO7="","",IF(BO7="-","【-】","【"&amp;SUBSTITUTE(TEXT(BO7,"#,##0.00"),"-","△")&amp;"】"))</f>
        <v>【345.93】</v>
      </c>
      <c r="BP6" s="33">
        <f>IF(BP7="",NA(),BP7)</f>
        <v>83.31</v>
      </c>
      <c r="BQ6" s="33">
        <f t="shared" ref="BQ6:BY6" si="8">IF(BQ7="",NA(),BQ7)</f>
        <v>79.91</v>
      </c>
      <c r="BR6" s="33">
        <f t="shared" si="8"/>
        <v>85.58</v>
      </c>
      <c r="BS6" s="33">
        <f t="shared" si="8"/>
        <v>87.64</v>
      </c>
      <c r="BT6" s="33">
        <f t="shared" si="8"/>
        <v>86.46</v>
      </c>
      <c r="BU6" s="33">
        <f t="shared" si="8"/>
        <v>58.98</v>
      </c>
      <c r="BV6" s="33">
        <f t="shared" si="8"/>
        <v>58.78</v>
      </c>
      <c r="BW6" s="33">
        <f t="shared" si="8"/>
        <v>58.53</v>
      </c>
      <c r="BX6" s="33">
        <f t="shared" si="8"/>
        <v>57.93</v>
      </c>
      <c r="BY6" s="33">
        <f t="shared" si="8"/>
        <v>57.03</v>
      </c>
      <c r="BZ6" s="32" t="str">
        <f>IF(BZ7="","",IF(BZ7="-","【-】","【"&amp;SUBSTITUTE(TEXT(BZ7,"#,##0.00"),"-","△")&amp;"】"))</f>
        <v>【59.44】</v>
      </c>
      <c r="CA6" s="33">
        <f>IF(CA7="",NA(),CA7)</f>
        <v>317.52</v>
      </c>
      <c r="CB6" s="33">
        <f t="shared" ref="CB6:CJ6" si="9">IF(CB7="",NA(),CB7)</f>
        <v>350.6</v>
      </c>
      <c r="CC6" s="33">
        <f t="shared" si="9"/>
        <v>348.9</v>
      </c>
      <c r="CD6" s="33">
        <f t="shared" si="9"/>
        <v>370.14</v>
      </c>
      <c r="CE6" s="33">
        <f t="shared" si="9"/>
        <v>389.52</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100</v>
      </c>
      <c r="CM6" s="33">
        <f t="shared" ref="CM6:CU6" si="10">IF(CM7="",NA(),CM7)</f>
        <v>100</v>
      </c>
      <c r="CN6" s="33">
        <f t="shared" si="10"/>
        <v>100</v>
      </c>
      <c r="CO6" s="33">
        <f t="shared" si="10"/>
        <v>100</v>
      </c>
      <c r="CP6" s="33">
        <f t="shared" si="10"/>
        <v>100</v>
      </c>
      <c r="CQ6" s="33">
        <f t="shared" si="10"/>
        <v>60.03</v>
      </c>
      <c r="CR6" s="33">
        <f t="shared" si="10"/>
        <v>61.93</v>
      </c>
      <c r="CS6" s="33">
        <f t="shared" si="10"/>
        <v>58.06</v>
      </c>
      <c r="CT6" s="33">
        <f t="shared" si="10"/>
        <v>59.08</v>
      </c>
      <c r="CU6" s="33">
        <f t="shared" si="10"/>
        <v>58.25</v>
      </c>
      <c r="CV6" s="32" t="str">
        <f>IF(CV7="","",IF(CV7="-","【-】","【"&amp;SUBSTITUTE(TEXT(CV7,"#,##0.00"),"-","△")&amp;"】"))</f>
        <v>【58.84】</v>
      </c>
      <c r="CW6" s="33">
        <f>IF(CW7="",NA(),CW7)</f>
        <v>98.51</v>
      </c>
      <c r="CX6" s="33">
        <f t="shared" ref="CX6:DF6" si="11">IF(CX7="",NA(),CX7)</f>
        <v>98.62</v>
      </c>
      <c r="CY6" s="33">
        <f t="shared" si="11"/>
        <v>99.03</v>
      </c>
      <c r="CZ6" s="33">
        <f t="shared" si="11"/>
        <v>98.44</v>
      </c>
      <c r="DA6" s="33">
        <f t="shared" si="11"/>
        <v>98.97</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442089</v>
      </c>
      <c r="D7" s="35">
        <v>47</v>
      </c>
      <c r="E7" s="35">
        <v>18</v>
      </c>
      <c r="F7" s="35">
        <v>0</v>
      </c>
      <c r="G7" s="35">
        <v>0</v>
      </c>
      <c r="H7" s="35" t="s">
        <v>96</v>
      </c>
      <c r="I7" s="35" t="s">
        <v>97</v>
      </c>
      <c r="J7" s="35" t="s">
        <v>98</v>
      </c>
      <c r="K7" s="35" t="s">
        <v>99</v>
      </c>
      <c r="L7" s="35" t="s">
        <v>100</v>
      </c>
      <c r="M7" s="36" t="s">
        <v>101</v>
      </c>
      <c r="N7" s="36" t="s">
        <v>102</v>
      </c>
      <c r="O7" s="36">
        <v>13.42</v>
      </c>
      <c r="P7" s="36">
        <v>100</v>
      </c>
      <c r="Q7" s="36">
        <v>4006</v>
      </c>
      <c r="R7" s="36">
        <v>23278</v>
      </c>
      <c r="S7" s="36">
        <v>477.53</v>
      </c>
      <c r="T7" s="36">
        <v>48.75</v>
      </c>
      <c r="U7" s="36">
        <v>3102</v>
      </c>
      <c r="V7" s="36">
        <v>0.34</v>
      </c>
      <c r="W7" s="36">
        <v>9123.5300000000007</v>
      </c>
      <c r="X7" s="36">
        <v>105.87</v>
      </c>
      <c r="Y7" s="36">
        <v>105.11</v>
      </c>
      <c r="Z7" s="36">
        <v>105.57</v>
      </c>
      <c r="AA7" s="36">
        <v>106.01</v>
      </c>
      <c r="AB7" s="36">
        <v>106.07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191.32</v>
      </c>
      <c r="BF7" s="36">
        <v>187.1</v>
      </c>
      <c r="BG7" s="36">
        <v>153.15</v>
      </c>
      <c r="BH7" s="36">
        <v>126.34</v>
      </c>
      <c r="BI7" s="36">
        <v>103.09</v>
      </c>
      <c r="BJ7" s="36">
        <v>421.01</v>
      </c>
      <c r="BK7" s="36">
        <v>430.64</v>
      </c>
      <c r="BL7" s="36">
        <v>446.63</v>
      </c>
      <c r="BM7" s="36">
        <v>416.91</v>
      </c>
      <c r="BN7" s="36">
        <v>392.19</v>
      </c>
      <c r="BO7" s="36">
        <v>345.93</v>
      </c>
      <c r="BP7" s="36">
        <v>83.31</v>
      </c>
      <c r="BQ7" s="36">
        <v>79.91</v>
      </c>
      <c r="BR7" s="36">
        <v>85.58</v>
      </c>
      <c r="BS7" s="36">
        <v>87.64</v>
      </c>
      <c r="BT7" s="36">
        <v>86.46</v>
      </c>
      <c r="BU7" s="36">
        <v>58.98</v>
      </c>
      <c r="BV7" s="36">
        <v>58.78</v>
      </c>
      <c r="BW7" s="36">
        <v>58.53</v>
      </c>
      <c r="BX7" s="36">
        <v>57.93</v>
      </c>
      <c r="BY7" s="36">
        <v>57.03</v>
      </c>
      <c r="BZ7" s="36">
        <v>59.44</v>
      </c>
      <c r="CA7" s="36">
        <v>317.52</v>
      </c>
      <c r="CB7" s="36">
        <v>350.6</v>
      </c>
      <c r="CC7" s="36">
        <v>348.9</v>
      </c>
      <c r="CD7" s="36">
        <v>370.14</v>
      </c>
      <c r="CE7" s="36">
        <v>389.52</v>
      </c>
      <c r="CF7" s="36">
        <v>253.84</v>
      </c>
      <c r="CG7" s="36">
        <v>257.02999999999997</v>
      </c>
      <c r="CH7" s="36">
        <v>266.57</v>
      </c>
      <c r="CI7" s="36">
        <v>276.93</v>
      </c>
      <c r="CJ7" s="36">
        <v>283.73</v>
      </c>
      <c r="CK7" s="36">
        <v>272.79000000000002</v>
      </c>
      <c r="CL7" s="36">
        <v>100</v>
      </c>
      <c r="CM7" s="36">
        <v>100</v>
      </c>
      <c r="CN7" s="36">
        <v>100</v>
      </c>
      <c r="CO7" s="36">
        <v>100</v>
      </c>
      <c r="CP7" s="36">
        <v>100</v>
      </c>
      <c r="CQ7" s="36">
        <v>60.03</v>
      </c>
      <c r="CR7" s="36">
        <v>61.93</v>
      </c>
      <c r="CS7" s="36">
        <v>58.06</v>
      </c>
      <c r="CT7" s="36">
        <v>59.08</v>
      </c>
      <c r="CU7" s="36">
        <v>58.25</v>
      </c>
      <c r="CV7" s="36">
        <v>58.84</v>
      </c>
      <c r="CW7" s="36">
        <v>98.51</v>
      </c>
      <c r="CX7" s="36">
        <v>98.62</v>
      </c>
      <c r="CY7" s="36">
        <v>99.03</v>
      </c>
      <c r="CZ7" s="36">
        <v>98.44</v>
      </c>
      <c r="DA7" s="36">
        <v>98.97</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2017-02-08T03:24:44Z</dcterms:created>
  <dcterms:modified xsi:type="dcterms:W3CDTF">2017-02-19T23:58:18Z</dcterms:modified>
  <cp:category/>
</cp:coreProperties>
</file>