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<sst xmlns="http://schemas.openxmlformats.org/spreadsheetml/2006/main" count="232" uniqueCount="111">
  <si>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</si>
  <si>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</si>
  <si>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</si>
  <si>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</si>
  <si>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</si>
  <si>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</si>
  <si>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</si>
  <si>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</si>
  <si>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</si>
  <si>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</si>
  <si>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</si>
  <si>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</si>
  <si>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</si>
  <si>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</si>
  <si>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</si>
  <si>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</si>
  <si>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</si>
  <si>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</si>
  <si>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</si>
  <si>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</si>
  <si>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</si>
  <si>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</si>
  <si>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</si>
  <si>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</si>
  <si>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</si>
  <si>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</si>
  <si>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</si>
  <si>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</si>
  <si>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</si>
  <si>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</si>
  <si>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</si>
  <si>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</si>
  <si>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</si>
  <si>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</si>
  <si>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</si>
  <si>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</si>
  <si>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</si>
  <si>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</si>
  <si>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</si>
  <si>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</si>
  <si>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</si>
  <si>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</si>
  <si>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</si>
  <si>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</si>
  <si>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</si>
  <si>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</si>
  <si>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</si>
  <si>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</si>
  <si>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</si>
  <si>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</si>
  <si>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</si>
  <si>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</si>
  <si>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</si>
  <si>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</si>
  <si>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</si>
  <si>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</si>
  <si>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</si>
  <si>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</si>
  <si>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</si>
  <si>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</si>
  <si>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</si>
  <si>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</si>
  <si>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</si>
  <si>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</si>
  <si>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</si>
  <si>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</si>
  <si>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</si>
  <si>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</si>
  <si>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</si>
  <si>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</si>
  <si>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</si>
  <si>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</si>
  <si>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</si>
  <si>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</si>
  <si>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</si>
  <si>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</si>
  <si>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</si>
  <si>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</si>
  <si>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</si>
  <si>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</si>
  <si>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</si>
  <si>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</si>
  <si>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</si>
  <si>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</si>
  <si>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</si>
  <si>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</si>
  <si>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</si>
  <si>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</si>
  <si>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</si>
  <si>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</si>
  <si>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</si>
  <si>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</si>
  <si>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</si>
  <si>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</si>
  <si>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</si>
  <si>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</si>
  <si>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</si>
  <si>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</si>
  <si>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</si>
  <si>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</si>
  <si>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</si>
  <si>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</si>
  <si>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</si>
  <si>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</si>
  <si>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</si>
  <si>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</si>
  <si>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</si>
  <si>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</si>
  <si>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について検討していく必要があります。</t>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</si>
  <si>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</si>
  <si>
    <t>①収益的収支比率
概ね右肩上がりで推移し、経営は良好です。
④企業債残高と一般会計負担分が同額のため０となっています。
⑤経費回収率
類似団体平均値を常に上回ってはいるものの、水洗化率100％であるにも関わらず、料金収入のみでは経費をすべては賄えていない状況です。
⑥汚水処理原価
類似団体平均値を常に下回ってはいますが、今後も維持管理費の削減に努めることが必要です。
⑦施設利用率
類似団体平均値を常に下回っている状況です。人口減少に伴う処理水量の減少により、施設利用率は微減傾向で推移しています。
⑧水洗化率
100％で推移しており、良好です。</t>
    <rPh sb="1" eb="4">
      <t>シュウエキテキ</t>
    </rPh>
    <rPh sb="4" eb="6">
      <t>シュウシ</t>
    </rPh>
    <rPh sb="6" eb="8">
      <t>ヒリツ</t>
    </rPh>
    <rPh sb="9" eb="10">
      <t>オオム</t>
    </rPh>
    <rPh sb="11" eb="13">
      <t>ミギカタ</t>
    </rPh>
    <rPh sb="13" eb="14">
      <t>ア</t>
    </rPh>
    <rPh sb="17" eb="19">
      <t>スイイ</t>
    </rPh>
    <rPh sb="21" eb="23">
      <t>ケイエイ</t>
    </rPh>
    <rPh sb="24" eb="26">
      <t>リョウコウ</t>
    </rPh>
    <rPh sb="32" eb="34">
      <t>キギョウ</t>
    </rPh>
    <rPh sb="34" eb="35">
      <t>サイ</t>
    </rPh>
    <rPh sb="35" eb="37">
      <t>ザンダカ</t>
    </rPh>
    <rPh sb="38" eb="40">
      <t>イッパン</t>
    </rPh>
    <rPh sb="40" eb="42">
      <t>カイケイ</t>
    </rPh>
    <rPh sb="42" eb="45">
      <t>フタンブン</t>
    </rPh>
    <rPh sb="46" eb="48">
      <t>ドウガク</t>
    </rPh>
    <rPh sb="63" eb="65">
      <t>ケイヒ</t>
    </rPh>
    <rPh sb="65" eb="67">
      <t>カイシュウ</t>
    </rPh>
    <rPh sb="67" eb="68">
      <t>リツ</t>
    </rPh>
    <rPh sb="108" eb="110">
      <t>リョウキン</t>
    </rPh>
    <rPh sb="110" eb="112">
      <t>シュウニュウ</t>
    </rPh>
    <rPh sb="116" eb="118">
      <t>ケイヒ</t>
    </rPh>
    <rPh sb="123" eb="124">
      <t>マカナ</t>
    </rPh>
    <rPh sb="129" eb="131">
      <t>ジョウキョウ</t>
    </rPh>
    <rPh sb="137" eb="139">
      <t>オスイ</t>
    </rPh>
    <rPh sb="139" eb="141">
      <t>ショリ</t>
    </rPh>
    <rPh sb="141" eb="143">
      <t>ゲンカ</t>
    </rPh>
    <rPh sb="144" eb="146">
      <t>ルイジ</t>
    </rPh>
    <rPh sb="146" eb="148">
      <t>ダンタイ</t>
    </rPh>
    <rPh sb="148" eb="151">
      <t>ヘイキンチ</t>
    </rPh>
    <rPh sb="152" eb="153">
      <t>ツネ</t>
    </rPh>
    <rPh sb="154" eb="156">
      <t>シタマワ</t>
    </rPh>
    <rPh sb="164" eb="166">
      <t>コンゴ</t>
    </rPh>
    <rPh sb="190" eb="192">
      <t>シセツ</t>
    </rPh>
    <rPh sb="192" eb="195">
      <t>リヨウリツ</t>
    </rPh>
    <rPh sb="196" eb="198">
      <t>ルイジ</t>
    </rPh>
    <rPh sb="198" eb="200">
      <t>ダンタイ</t>
    </rPh>
    <rPh sb="200" eb="203">
      <t>ヘイキンチ</t>
    </rPh>
    <rPh sb="204" eb="205">
      <t>ツネ</t>
    </rPh>
    <rPh sb="206" eb="208">
      <t>シタマワ</t>
    </rPh>
    <rPh sb="212" eb="214">
      <t>ジョウキョウ</t>
    </rPh>
    <rPh sb="217" eb="219">
      <t>ジンコウ</t>
    </rPh>
    <rPh sb="219" eb="221">
      <t>ゲンショウ</t>
    </rPh>
    <rPh sb="222" eb="223">
      <t>トモナ</t>
    </rPh>
    <rPh sb="224" eb="226">
      <t>ショリ</t>
    </rPh>
    <rPh sb="226" eb="227">
      <t>スイ</t>
    </rPh>
    <rPh sb="227" eb="228">
      <t>リョウ</t>
    </rPh>
    <rPh sb="229" eb="231">
      <t>ゲンショウ</t>
    </rPh>
    <rPh sb="235" eb="237">
      <t>シセツ</t>
    </rPh>
    <rPh sb="237" eb="240">
      <t>リヨウリツ</t>
    </rPh>
    <rPh sb="241" eb="243">
      <t>ビゲン</t>
    </rPh>
    <rPh sb="243" eb="245">
      <t>ケイコウ</t>
    </rPh>
    <rPh sb="246" eb="248">
      <t>スイイ</t>
    </rPh>
    <rPh sb="257" eb="260">
      <t>スイセンカ</t>
    </rPh>
    <rPh sb="260" eb="261">
      <t>リツ</t>
    </rPh>
    <rPh sb="267" eb="269">
      <t>スイイ</t>
    </rPh>
    <rPh sb="274" eb="276">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</si>
</sst>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77824"/>
        <c:axId val="860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077824"/>
        <c:axId val="86079744"/>
      </c:lineChart>
      <c:dateAx>
        <c:axId val="86077824"/>
        <c:scaling>
          <c:orientation val="minMax"/>
        </c:scaling>
        <c:delete val="1"/>
        <c:axPos val="b"/>
        <c:numFmt formatCode="ge" sourceLinked="1"/>
        <c:majorTickMark val="none"/>
        <c:minorTickMark val="none"/>
        <c:tickLblPos val="none"/>
        <c:crossAx val="86079744"/>
        <c:crosses val="autoZero"/>
        <c:auto val="1"/>
        <c:lblOffset val="100"/>
        <c:baseTimeUnit val="years"/>
      </c:dateAx>
      <c:valAx>
        <c:axId val="86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52.41</c:v>
                </c:pt>
                <c:pt idx="1">
                  <c:v>49.73</c:v>
                </c:pt>
                <c:pt idx="2">
                  <c:v>49.2</c:v>
                </c:pt>
                <c:pt idx="3">
                  <c:v>48.13</c:v>
                </c:pt>
                <c:pt idx="4">
                  <c:v>48.13</c:v>
                </c:pt>
              </c:numCache>
            </c:numRef>
          </c:val>
        </c:ser>
        <c:dLbls>
          <c:showLegendKey val="0"/>
          <c:showVal val="0"/>
          <c:showCatName val="0"/>
          <c:showSerName val="0"/>
          <c:showPercent val="0"/>
          <c:showBubbleSize val="0"/>
        </c:dLbls>
        <c:gapWidth val="150"/>
        <c:axId val="89769088"/>
        <c:axId val="897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9769088"/>
        <c:axId val="89771008"/>
      </c:lineChart>
      <c:dateAx>
        <c:axId val="89769088"/>
        <c:scaling>
          <c:orientation val="minMax"/>
        </c:scaling>
        <c:delete val="1"/>
        <c:axPos val="b"/>
        <c:numFmt formatCode="ge" sourceLinked="1"/>
        <c:majorTickMark val="none"/>
        <c:minorTickMark val="none"/>
        <c:tickLblPos val="none"/>
        <c:crossAx val="89771008"/>
        <c:crosses val="autoZero"/>
        <c:auto val="1"/>
        <c:lblOffset val="100"/>
        <c:baseTimeUnit val="years"/>
      </c:dateAx>
      <c:valAx>
        <c:axId val="897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9813376"/>
        <c:axId val="898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9813376"/>
        <c:axId val="89815296"/>
      </c:lineChart>
      <c:dateAx>
        <c:axId val="89813376"/>
        <c:scaling>
          <c:orientation val="minMax"/>
        </c:scaling>
        <c:delete val="1"/>
        <c:axPos val="b"/>
        <c:numFmt formatCode="ge" sourceLinked="1"/>
        <c:majorTickMark val="none"/>
        <c:minorTickMark val="none"/>
        <c:tickLblPos val="none"/>
        <c:crossAx val="89815296"/>
        <c:crosses val="autoZero"/>
        <c:auto val="1"/>
        <c:lblOffset val="100"/>
        <c:baseTimeUnit val="years"/>
      </c:dateAx>
      <c:valAx>
        <c:axId val="898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96.32</c:v>
                </c:pt>
                <c:pt idx="1">
                  <c:v>94.73</c:v>
                </c:pt>
                <c:pt idx="2">
                  <c:v>98.84</c:v>
                </c:pt>
                <c:pt idx="3">
                  <c:v>103.63</c:v>
                </c:pt>
                <c:pt idx="4">
                  <c:v>106.63</c:v>
                </c:pt>
              </c:numCache>
            </c:numRef>
          </c:val>
        </c:ser>
        <c:dLbls>
          <c:showLegendKey val="0"/>
          <c:showVal val="0"/>
          <c:showCatName val="0"/>
          <c:showSerName val="0"/>
          <c:showPercent val="0"/>
          <c:showBubbleSize val="0"/>
        </c:dLbls>
        <c:gapWidth val="150"/>
        <c:axId val="88813568"/>
        <c:axId val="888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13568"/>
        <c:axId val="88815488"/>
      </c:lineChart>
      <c:dateAx>
        <c:axId val="88813568"/>
        <c:scaling>
          <c:orientation val="minMax"/>
        </c:scaling>
        <c:delete val="1"/>
        <c:axPos val="b"/>
        <c:numFmt formatCode="ge" sourceLinked="1"/>
        <c:majorTickMark val="none"/>
        <c:minorTickMark val="none"/>
        <c:tickLblPos val="none"/>
        <c:crossAx val="88815488"/>
        <c:crosses val="autoZero"/>
        <c:auto val="1"/>
        <c:lblOffset val="100"/>
        <c:baseTimeUnit val="years"/>
      </c:dateAx>
      <c:valAx>
        <c:axId val="88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29312"/>
        <c:axId val="888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29312"/>
        <c:axId val="88843776"/>
      </c:lineChart>
      <c:dateAx>
        <c:axId val="88829312"/>
        <c:scaling>
          <c:orientation val="minMax"/>
        </c:scaling>
        <c:delete val="1"/>
        <c:axPos val="b"/>
        <c:numFmt formatCode="ge" sourceLinked="1"/>
        <c:majorTickMark val="none"/>
        <c:minorTickMark val="none"/>
        <c:tickLblPos val="none"/>
        <c:crossAx val="88843776"/>
        <c:crosses val="autoZero"/>
        <c:auto val="1"/>
        <c:lblOffset val="100"/>
        <c:baseTimeUnit val="years"/>
      </c:dateAx>
      <c:valAx>
        <c:axId val="888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55904"/>
        <c:axId val="889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55904"/>
        <c:axId val="88962176"/>
      </c:lineChart>
      <c:dateAx>
        <c:axId val="88955904"/>
        <c:scaling>
          <c:orientation val="minMax"/>
        </c:scaling>
        <c:delete val="1"/>
        <c:axPos val="b"/>
        <c:numFmt formatCode="ge" sourceLinked="1"/>
        <c:majorTickMark val="none"/>
        <c:minorTickMark val="none"/>
        <c:tickLblPos val="none"/>
        <c:crossAx val="88962176"/>
        <c:crosses val="autoZero"/>
        <c:auto val="1"/>
        <c:lblOffset val="100"/>
        <c:baseTimeUnit val="years"/>
      </c:dateAx>
      <c:valAx>
        <c:axId val="889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67584"/>
        <c:axId val="89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67584"/>
        <c:axId val="89269760"/>
      </c:lineChart>
      <c:dateAx>
        <c:axId val="89267584"/>
        <c:scaling>
          <c:orientation val="minMax"/>
        </c:scaling>
        <c:delete val="1"/>
        <c:axPos val="b"/>
        <c:numFmt formatCode="ge" sourceLinked="1"/>
        <c:majorTickMark val="none"/>
        <c:minorTickMark val="none"/>
        <c:tickLblPos val="none"/>
        <c:crossAx val="89269760"/>
        <c:crosses val="autoZero"/>
        <c:auto val="1"/>
        <c:lblOffset val="100"/>
        <c:baseTimeUnit val="years"/>
      </c:dateAx>
      <c:valAx>
        <c:axId val="89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87680"/>
        <c:axId val="893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87680"/>
        <c:axId val="89314432"/>
      </c:lineChart>
      <c:dateAx>
        <c:axId val="89287680"/>
        <c:scaling>
          <c:orientation val="minMax"/>
        </c:scaling>
        <c:delete val="1"/>
        <c:axPos val="b"/>
        <c:numFmt formatCode="ge" sourceLinked="1"/>
        <c:majorTickMark val="none"/>
        <c:minorTickMark val="none"/>
        <c:tickLblPos val="none"/>
        <c:crossAx val="89314432"/>
        <c:crosses val="autoZero"/>
        <c:auto val="1"/>
        <c:lblOffset val="100"/>
        <c:baseTimeUnit val="years"/>
      </c:dateAx>
      <c:valAx>
        <c:axId val="89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244.89</c:v>
                </c:pt>
                <c:pt idx="1">
                  <c:v>602.27</c:v>
                </c:pt>
                <c:pt idx="2">
                  <c:v>572.19000000000005</c:v>
                </c:pt>
                <c:pt idx="3" formatCode="#,##0.00;&quot;△&quot;#,##0.00">
                  <c:v>0</c:v>
                </c:pt>
                <c:pt idx="4" formatCode="#,##0.00;&quot;△&quot;#,##0.00">
                  <c:v>0</c:v>
                </c:pt>
              </c:numCache>
            </c:numRef>
          </c:val>
        </c:ser>
        <c:dLbls>
          <c:showLegendKey val="0"/>
          <c:showVal val="0"/>
          <c:showCatName val="0"/>
          <c:showSerName val="0"/>
          <c:showPercent val="0"/>
          <c:showBubbleSize val="0"/>
        </c:dLbls>
        <c:gapWidth val="150"/>
        <c:axId val="89348736"/>
        <c:axId val="893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89348736"/>
        <c:axId val="89350912"/>
      </c:lineChart>
      <c:dateAx>
        <c:axId val="89348736"/>
        <c:scaling>
          <c:orientation val="minMax"/>
        </c:scaling>
        <c:delete val="1"/>
        <c:axPos val="b"/>
        <c:numFmt formatCode="ge" sourceLinked="1"/>
        <c:majorTickMark val="none"/>
        <c:minorTickMark val="none"/>
        <c:tickLblPos val="none"/>
        <c:crossAx val="89350912"/>
        <c:crosses val="autoZero"/>
        <c:auto val="1"/>
        <c:lblOffset val="100"/>
        <c:baseTimeUnit val="years"/>
      </c:dateAx>
      <c:valAx>
        <c:axId val="893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82.59</c:v>
                </c:pt>
                <c:pt idx="1">
                  <c:v>70.05</c:v>
                </c:pt>
                <c:pt idx="2">
                  <c:v>75.45</c:v>
                </c:pt>
                <c:pt idx="3">
                  <c:v>87.79</c:v>
                </c:pt>
                <c:pt idx="4">
                  <c:v>88.33</c:v>
                </c:pt>
              </c:numCache>
            </c:numRef>
          </c:val>
        </c:ser>
        <c:dLbls>
          <c:showLegendKey val="0"/>
          <c:showVal val="0"/>
          <c:showCatName val="0"/>
          <c:showSerName val="0"/>
          <c:showPercent val="0"/>
          <c:showBubbleSize val="0"/>
        </c:dLbls>
        <c:gapWidth val="150"/>
        <c:axId val="89377024"/>
        <c:axId val="897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9377024"/>
        <c:axId val="89719168"/>
      </c:lineChart>
      <c:dateAx>
        <c:axId val="89377024"/>
        <c:scaling>
          <c:orientation val="minMax"/>
        </c:scaling>
        <c:delete val="1"/>
        <c:axPos val="b"/>
        <c:numFmt formatCode="ge" sourceLinked="1"/>
        <c:majorTickMark val="none"/>
        <c:minorTickMark val="none"/>
        <c:tickLblPos val="none"/>
        <c:crossAx val="89719168"/>
        <c:crosses val="autoZero"/>
        <c:auto val="1"/>
        <c:lblOffset val="100"/>
        <c:baseTimeUnit val="years"/>
      </c:dateAx>
      <c:valAx>
        <c:axId val="89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204.2</c:v>
                </c:pt>
                <c:pt idx="1">
                  <c:v>240.82</c:v>
                </c:pt>
                <c:pt idx="2">
                  <c:v>224.95</c:v>
                </c:pt>
                <c:pt idx="3">
                  <c:v>198.26</c:v>
                </c:pt>
                <c:pt idx="4">
                  <c:v>198.31</c:v>
                </c:pt>
              </c:numCache>
            </c:numRef>
          </c:val>
        </c:ser>
        <c:dLbls>
          <c:showLegendKey val="0"/>
          <c:showVal val="0"/>
          <c:showCatName val="0"/>
          <c:showSerName val="0"/>
          <c:showPercent val="0"/>
          <c:showBubbleSize val="0"/>
        </c:dLbls>
        <c:gapWidth val="150"/>
        <c:axId val="89740800"/>
        <c:axId val="89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9740800"/>
        <c:axId val="89742720"/>
      </c:lineChart>
      <c:dateAx>
        <c:axId val="89740800"/>
        <c:scaling>
          <c:orientation val="minMax"/>
        </c:scaling>
        <c:delete val="1"/>
        <c:axPos val="b"/>
        <c:numFmt formatCode="ge" sourceLinked="1"/>
        <c:majorTickMark val="none"/>
        <c:minorTickMark val="none"/>
        <c:tickLblPos val="none"/>
        <c:crossAx val="89742720"/>
        <c:crosses val="autoZero"/>
        <c:auto val="1"/>
        <c:lblOffset val="100"/>
        <c:baseTimeUnit val="years"/>
      </c:dateAx>
      <c:valAx>
        <c:axId val="89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臼杵市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40443</v>
      </c>
      <c r="AM8" s="64"/>
      <c r="AN8" s="64"/>
      <c r="AO8" s="64"/>
      <c r="AP8" s="64"/>
      <c r="AQ8" s="64"/>
      <c r="AR8" s="64"/>
      <c r="AS8" s="64"/>
      <c r="AT8" s="63">
        <f>データ!S6</f>
        <v>291.2</v>
      </c>
      <c r="AU8" s="63"/>
      <c r="AV8" s="63"/>
      <c r="AW8" s="63"/>
      <c r="AX8" s="63"/>
      <c r="AY8" s="63"/>
      <c r="AZ8" s="63"/>
      <c r="BA8" s="63"/>
      <c r="BB8" s="63">
        <f>データ!T6</f>
        <v>138.88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1.25</v>
      </c>
      <c r="Q10" s="63"/>
      <c r="R10" s="63"/>
      <c r="S10" s="63"/>
      <c r="T10" s="63"/>
      <c r="U10" s="63"/>
      <c r="V10" s="63"/>
      <c r="W10" s="63">
        <f>データ!P6</f>
        <v>100</v>
      </c>
      <c r="X10" s="63"/>
      <c r="Y10" s="63"/>
      <c r="Z10" s="63"/>
      <c r="AA10" s="63"/>
      <c r="AB10" s="63"/>
      <c r="AC10" s="63"/>
      <c r="AD10" s="64">
        <f>データ!Q6</f>
        <v>3350</v>
      </c>
      <c r="AE10" s="64"/>
      <c r="AF10" s="64"/>
      <c r="AG10" s="64"/>
      <c r="AH10" s="64"/>
      <c r="AI10" s="64"/>
      <c r="AJ10" s="64"/>
      <c r="AK10" s="2"/>
      <c r="AL10" s="64">
        <f>データ!U6</f>
        <v>504</v>
      </c>
      <c r="AM10" s="64"/>
      <c r="AN10" s="64"/>
      <c r="AO10" s="64"/>
      <c r="AP10" s="64"/>
      <c r="AQ10" s="64"/>
      <c r="AR10" s="64"/>
      <c r="AS10" s="64"/>
      <c r="AT10" s="63">
        <f>データ!V6</f>
        <v>137.76</v>
      </c>
      <c r="AU10" s="63"/>
      <c r="AV10" s="63"/>
      <c r="AW10" s="63"/>
      <c r="AX10" s="63"/>
      <c r="AY10" s="63"/>
      <c r="AZ10" s="63"/>
      <c r="BA10" s="63"/>
      <c r="BB10" s="63">
        <f>データ!W6</f>
        <v>3.66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442062</v>
      </c>
      <c r="D6" s="31">
        <f t="shared" si="3"/>
        <v>47</v>
      </c>
      <c r="E6" s="31">
        <f t="shared" si="3"/>
        <v>18</v>
      </c>
      <c r="F6" s="31">
        <f t="shared" si="3"/>
        <v>0</v>
      </c>
      <c r="G6" s="31">
        <f t="shared" si="3"/>
        <v>0</v>
      </c>
      <c r="H6" s="31" t="str">
        <f t="shared" si="3"/>
        <v>大分県　臼杵市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1.25</v>
      </c>
      <c r="P6" s="32">
        <f t="shared" si="3"/>
        <v>100</v>
      </c>
      <c r="Q6" s="32">
        <f t="shared" si="3"/>
        <v>3350</v>
      </c>
      <c r="R6" s="32">
        <f t="shared" si="3"/>
        <v>40443</v>
      </c>
      <c r="S6" s="32">
        <f t="shared" si="3"/>
        <v>291.2</v>
      </c>
      <c r="T6" s="32">
        <f t="shared" si="3"/>
        <v>138.88</v>
      </c>
      <c r="U6" s="32">
        <f t="shared" si="3"/>
        <v>504</v>
      </c>
      <c r="V6" s="32">
        <f t="shared" si="3"/>
        <v>137.76</v>
      </c>
      <c r="W6" s="32">
        <f t="shared" si="3"/>
        <v>3.66</v>
      </c>
      <c r="X6" s="33">
        <f>IF(X7="",NA(),X7)</f>
        <v>96.32</v>
      </c>
      <c r="Y6" s="33">
        <f t="shared" ref="Y6:AG6" si="4">IF(Y7="",NA(),Y7)</f>
        <v>94.73</v>
      </c>
      <c r="Z6" s="33">
        <f t="shared" si="4"/>
        <v>98.84</v>
      </c>
      <c r="AA6" s="33">
        <f t="shared" si="4"/>
        <v>103.63</v>
      </c>
      <c r="AB6" s="33">
        <f t="shared" si="4"/>
        <v>106.63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244.89</v>
      </c>
      <c r="BF6" s="33">
        <f t="shared" ref="BF6:BN6" si="7">IF(BF7="",NA(),BF7)</f>
        <v>602.27</v>
      </c>
      <c r="BG6" s="33">
        <f t="shared" si="7"/>
        <v>572.19000000000005</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82.59</v>
      </c>
      <c r="BQ6" s="33">
        <f t="shared" ref="BQ6:BY6" si="8">IF(BQ7="",NA(),BQ7)</f>
        <v>70.05</v>
      </c>
      <c r="BR6" s="33">
        <f t="shared" si="8"/>
        <v>75.45</v>
      </c>
      <c r="BS6" s="33">
        <f t="shared" si="8"/>
        <v>87.79</v>
      </c>
      <c r="BT6" s="33">
        <f t="shared" si="8"/>
        <v>88.33</v>
      </c>
      <c r="BU6" s="33">
        <f t="shared" si="8"/>
        <v>58.98</v>
      </c>
      <c r="BV6" s="33">
        <f t="shared" si="8"/>
        <v>58.78</v>
      </c>
      <c r="BW6" s="33">
        <f t="shared" si="8"/>
        <v>58.53</v>
      </c>
      <c r="BX6" s="33">
        <f t="shared" si="8"/>
        <v>57.93</v>
      </c>
      <c r="BY6" s="33">
        <f t="shared" si="8"/>
        <v>57.03</v>
      </c>
      <c r="BZ6" s="32" t="str">
        <f>IF(BZ7="","",IF(BZ7="-","【-】","【"&amp;SUBSTITUTE(TEXT(BZ7,"#,##0.00"),"-","△")&amp;"】"))</f>
        <v>【59.44】</v>
      </c>
      <c r="CA6" s="33">
        <f>IF(CA7="",NA(),CA7)</f>
        <v>204.2</v>
      </c>
      <c r="CB6" s="33">
        <f t="shared" ref="CB6:CJ6" si="9">IF(CB7="",NA(),CB7)</f>
        <v>240.82</v>
      </c>
      <c r="CC6" s="33">
        <f t="shared" si="9"/>
        <v>224.95</v>
      </c>
      <c r="CD6" s="33">
        <f t="shared" si="9"/>
        <v>198.26</v>
      </c>
      <c r="CE6" s="33">
        <f t="shared" si="9"/>
        <v>198.31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52.41</v>
      </c>
      <c r="CM6" s="33">
        <f t="shared" ref="CM6:CU6" si="10">IF(CM7="",NA(),CM7)</f>
        <v>49.73</v>
      </c>
      <c r="CN6" s="33">
        <f t="shared" si="10"/>
        <v>49.2</v>
      </c>
      <c r="CO6" s="33">
        <f t="shared" si="10"/>
        <v>48.13</v>
      </c>
      <c r="CP6" s="33">
        <f t="shared" si="10"/>
        <v>48.13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442062</v>
      </c>
      <c r="D7" s="35">
        <v>47</v>
      </c>
      <c r="E7" s="35">
        <v>18</v>
      </c>
      <c r="F7" s="35">
        <v>0</v>
      </c>
      <c r="G7" s="35">
        <v>0</v>
      </c>
      <c r="H7" s="35" t="s">
        <v>96</v>
      </c>
      <c r="I7" s="35" t="s">
        <v>97</v>
      </c>
      <c r="J7" s="35" t="s">
        <v>98</v>
      </c>
      <c r="K7" s="35" t="s">
        <v>99</v>
      </c>
      <c r="L7" s="35" t="s">
        <v>100</v>
      </c>
      <c r="M7" s="36" t="s">
        <v>101</v>
      </c>
      <c r="N7" s="36" t="s">
        <v>102</v>
      </c>
      <c r="O7" s="36">
        <v>1.25</v>
      </c>
      <c r="P7" s="36">
        <v>100</v>
      </c>
      <c r="Q7" s="36">
        <v>3350</v>
      </c>
      <c r="R7" s="36">
        <v>40443</v>
      </c>
      <c r="S7" s="36">
        <v>291.2</v>
      </c>
      <c r="T7" s="36">
        <v>138.88</v>
      </c>
      <c r="U7" s="36">
        <v>504</v>
      </c>
      <c r="V7" s="36">
        <v>137.76</v>
      </c>
      <c r="W7" s="36">
        <v>3.66</v>
      </c>
      <c r="X7" s="36">
        <v>96.32</v>
      </c>
      <c r="Y7" s="36">
        <v>94.73</v>
      </c>
      <c r="Z7" s="36">
        <v>98.84</v>
      </c>
      <c r="AA7" s="36">
        <v>103.63</v>
      </c>
      <c r="AB7" s="36">
        <v>106.63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244.89</v>
      </c>
      <c r="BF7" s="36">
        <v>602.27</v>
      </c>
      <c r="BG7" s="36">
        <v>572.19000000000005</v>
      </c>
      <c r="BH7" s="36">
        <v>0</v>
      </c>
      <c r="BI7" s="36">
        <v>0</v>
      </c>
      <c r="BJ7" s="36">
        <v>421.01</v>
      </c>
      <c r="BK7" s="36">
        <v>430.64</v>
      </c>
      <c r="BL7" s="36">
        <v>446.63</v>
      </c>
      <c r="BM7" s="36">
        <v>416.91</v>
      </c>
      <c r="BN7" s="36">
        <v>392.19</v>
      </c>
      <c r="BO7" s="36">
        <v>345.93</v>
      </c>
      <c r="BP7" s="36">
        <v>82.59</v>
      </c>
      <c r="BQ7" s="36">
        <v>70.05</v>
      </c>
      <c r="BR7" s="36">
        <v>75.45</v>
      </c>
      <c r="BS7" s="36">
        <v>87.79</v>
      </c>
      <c r="BT7" s="36">
        <v>88.33</v>
      </c>
      <c r="BU7" s="36">
        <v>58.98</v>
      </c>
      <c r="BV7" s="36">
        <v>58.78</v>
      </c>
      <c r="BW7" s="36">
        <v>58.53</v>
      </c>
      <c r="BX7" s="36">
        <v>57.93</v>
      </c>
      <c r="BY7" s="36">
        <v>57.03</v>
      </c>
      <c r="BZ7" s="36">
        <v>59.44</v>
      </c>
      <c r="CA7" s="36">
        <v>204.2</v>
      </c>
      <c r="CB7" s="36">
        <v>240.82</v>
      </c>
      <c r="CC7" s="36">
        <v>224.95</v>
      </c>
      <c r="CD7" s="36">
        <v>198.26</v>
      </c>
      <c r="CE7" s="36">
        <v>198.31</v>
      </c>
      <c r="CF7" s="36">
        <v>253.84</v>
      </c>
      <c r="CG7" s="36">
        <v>257.02999999999997</v>
      </c>
      <c r="CH7" s="36">
        <v>266.57</v>
      </c>
      <c r="CI7" s="36">
        <v>276.93</v>
      </c>
      <c r="CJ7" s="36">
        <v>283.73</v>
      </c>
      <c r="CK7" s="36">
        <v>272.79000000000002</v>
      </c>
      <c r="CL7" s="36">
        <v>52.41</v>
      </c>
      <c r="CM7" s="36">
        <v>49.73</v>
      </c>
      <c r="CN7" s="36">
        <v>49.2</v>
      </c>
      <c r="CO7" s="36">
        <v>48.13</v>
      </c>
      <c r="CP7" s="36">
        <v>48.13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2017-02-08T03:24:43Z</dcterms:created>
  <dcterms:modified xsi:type="dcterms:W3CDTF">2017-02-15T00:25:56Z</dcterms:modified>
  <cp:category/>
</cp:coreProperties>
</file>