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<sst xmlns="http://schemas.openxmlformats.org/spreadsheetml/2006/main" count="221" uniqueCount="111">
  <si>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</si>
  <si>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</si>
  <si>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</si>
  <si>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</si>
  <si>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</si>
  <si>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</si>
  <si>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</si>
  <si>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</si>
  <si>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</si>
  <si>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</si>
  <si>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</si>
  <si>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</si>
  <si>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</si>
  <si>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</si>
  <si>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</si>
  <si>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</si>
  <si>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</si>
  <si>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</si>
  <si>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</si>
  <si>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</si>
  <si>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</si>
  <si>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</si>
  <si>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</si>
  <si>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</si>
  <si>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</si>
  <si>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</si>
  <si>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</si>
  <si>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</si>
  <si>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</si>
  <si>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</si>
  <si>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</si>
  <si>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</si>
  <si>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</si>
  <si>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</si>
  <si>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</si>
  <si>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</si>
  <si>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</si>
  <si>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</si>
  <si>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</si>
  <si>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</si>
  <si>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</si>
  <si>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</si>
  <si>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</si>
  <si>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</si>
  <si>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</si>
  <si>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</si>
  <si>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</si>
  <si>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</si>
  <si>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</si>
  <si>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</si>
  <si>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</si>
  <si>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</si>
  <si>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</si>
  <si>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</si>
  <si>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</si>
  <si>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</si>
  <si>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</si>
  <si>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</si>
  <si>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</si>
  <si>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</si>
  <si>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</si>
  <si>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</si>
  <si>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</si>
  <si>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</si>
  <si>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</si>
  <si>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</si>
  <si>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</si>
  <si>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</si>
  <si>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</si>
  <si>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</si>
  <si>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</si>
  <si>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</si>
  <si>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</si>
  <si>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</si>
  <si>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</si>
  <si>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</si>
  <si>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</si>
  <si>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</si>
  <si>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</si>
  <si>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</si>
  <si>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</si>
  <si>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</si>
  <si>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</si>
  <si>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</si>
  <si>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</si>
  <si>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</si>
  <si>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</si>
  <si>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</si>
  <si>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</si>
  <si>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</si>
  <si>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</si>
  <si>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</si>
  <si>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</si>
  <si>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</si>
  <si>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</si>
  <si>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</si>
  <si>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宇佐市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</si>
  <si>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</si>
  <si>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</si>
  <si>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</si>
  <si>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</si>
  <si>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</si>
  <si>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</si>
  <si>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</si>
  <si>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</si>
  <si>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</si>
  <si>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</si>
  <si>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</si>
  <si>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今後、改修等の費用の発生は避けられない状況であることから、国県の補助事業を活用し、より一層の効率的かつ計画的な維持管理を行い経費削減に努める。
　また、使用料収入を確保するための水洗化率向上にも取組んでゆくが、近々の課題としては、旧市町単位にて定額制と従量制が混在し、料金体系だけでなく料金単価も異なっていることから、これらの統一と改定に向け準備してゆく。
　費用を抑制しつつ適正な使用料を設定、確保し、経費回収率の改善を図る必要がある。</t>
    <phoneticPr fontId="4"/>
  </si>
  <si>
    <t>　過去の建設改良費に対する起債の償還が増大する時期を迎えているうえ、当市5処理区すべてが供用開始から10年以上を経過しており、施設設備の老朽化で修繕料、点検整備費等が増加している。今後も諸経費の増加は避けられない状況である。
　近年は維持管理費の増加があるものの、使用料収入については大きな変化はなく、そのため経費回収率は依然として50%を下回った状況である。
　高齢者世帯、人口減などにより今後の新規加入及び使用料収入の増加も大幅には見込める状況ではないため、維持管理費用についても常に効率的な運営に努め、経費削減に取組む必要がある。</t>
    <phoneticPr fontId="4"/>
  </si>
  <si>
    <r>
      <t>　改修</t>
    </r>
    <r>
      <rPr>
        <sz val="11"/>
        <rFont val="ＭＳ ゴシック"/>
        <family val="3"/>
        <charset val="128"/>
      </rPr>
      <t>費用</t>
    </r>
    <r>
      <rPr>
        <sz val="11"/>
        <color theme="1"/>
        <rFont val="ＭＳ ゴシック"/>
        <family val="3"/>
        <charset val="128"/>
      </rPr>
      <t>の最小化を図るため、将来的にも農業集落排水施設として維持管理を行う4処理区（山城、深見、矢部、御沓）の設備更新（機能強化事業）を、経年経過した施設から順次行っている。管渠の改築等については現在予定されていない。また、ほか1処理区（下城井）については、平成32年度に公共下水道と統合予定であり、それまでの設備更新の予定はない。</t>
    </r>
    <rPh sb="1" eb="3">
      <t>カイシュウ</t>
    </rPh>
    <rPh sb="156" eb="158">
      <t>セツビ</t>
    </rPh>
    <rPh sb="158" eb="160">
      <t>コウシン</t>
    </rPh>
    <rPh sb="161" eb="16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</si>
</sst>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742976"/>
        <c:axId val="917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91742976"/>
        <c:axId val="91744896"/>
      </c:lineChart>
      <c:dateAx>
        <c:axId val="91742976"/>
        <c:scaling>
          <c:orientation val="minMax"/>
        </c:scaling>
        <c:delete val="1"/>
        <c:axPos val="b"/>
        <c:numFmt formatCode="ge" sourceLinked="1"/>
        <c:majorTickMark val="none"/>
        <c:minorTickMark val="none"/>
        <c:tickLblPos val="none"/>
        <c:crossAx val="91744896"/>
        <c:crosses val="autoZero"/>
        <c:auto val="1"/>
        <c:lblOffset val="100"/>
        <c:baseTimeUnit val="years"/>
      </c:dateAx>
      <c:valAx>
        <c:axId val="917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34.61</c:v>
                </c:pt>
                <c:pt idx="1">
                  <c:v>35.36</c:v>
                </c:pt>
                <c:pt idx="2">
                  <c:v>36.35</c:v>
                </c:pt>
                <c:pt idx="3">
                  <c:v>36.67</c:v>
                </c:pt>
                <c:pt idx="4">
                  <c:v>36.58</c:v>
                </c:pt>
              </c:numCache>
            </c:numRef>
          </c:val>
        </c:ser>
        <c:dLbls>
          <c:showLegendKey val="0"/>
          <c:showVal val="0"/>
          <c:showCatName val="0"/>
          <c:showSerName val="0"/>
          <c:showPercent val="0"/>
          <c:showBubbleSize val="0"/>
        </c:dLbls>
        <c:gapWidth val="150"/>
        <c:axId val="96486528"/>
        <c:axId val="964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96486528"/>
        <c:axId val="96488448"/>
      </c:lineChart>
      <c:dateAx>
        <c:axId val="96486528"/>
        <c:scaling>
          <c:orientation val="minMax"/>
        </c:scaling>
        <c:delete val="1"/>
        <c:axPos val="b"/>
        <c:numFmt formatCode="ge" sourceLinked="1"/>
        <c:majorTickMark val="none"/>
        <c:minorTickMark val="none"/>
        <c:tickLblPos val="none"/>
        <c:crossAx val="96488448"/>
        <c:crosses val="autoZero"/>
        <c:auto val="1"/>
        <c:lblOffset val="100"/>
        <c:baseTimeUnit val="years"/>
      </c:dateAx>
      <c:valAx>
        <c:axId val="964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64.28</c:v>
                </c:pt>
                <c:pt idx="1">
                  <c:v>66.08</c:v>
                </c:pt>
                <c:pt idx="2">
                  <c:v>66.89</c:v>
                </c:pt>
                <c:pt idx="3">
                  <c:v>68.290000000000006</c:v>
                </c:pt>
                <c:pt idx="4">
                  <c:v>69.34</c:v>
                </c:pt>
              </c:numCache>
            </c:numRef>
          </c:val>
        </c:ser>
        <c:dLbls>
          <c:showLegendKey val="0"/>
          <c:showVal val="0"/>
          <c:showCatName val="0"/>
          <c:showSerName val="0"/>
          <c:showPercent val="0"/>
          <c:showBubbleSize val="0"/>
        </c:dLbls>
        <c:gapWidth val="150"/>
        <c:axId val="96539392"/>
        <c:axId val="9654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96539392"/>
        <c:axId val="96541312"/>
      </c:lineChart>
      <c:dateAx>
        <c:axId val="96539392"/>
        <c:scaling>
          <c:orientation val="minMax"/>
        </c:scaling>
        <c:delete val="1"/>
        <c:axPos val="b"/>
        <c:numFmt formatCode="ge" sourceLinked="1"/>
        <c:majorTickMark val="none"/>
        <c:minorTickMark val="none"/>
        <c:tickLblPos val="none"/>
        <c:crossAx val="96541312"/>
        <c:crosses val="autoZero"/>
        <c:auto val="1"/>
        <c:lblOffset val="100"/>
        <c:baseTimeUnit val="years"/>
      </c:dateAx>
      <c:valAx>
        <c:axId val="965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56.17</c:v>
                </c:pt>
                <c:pt idx="1">
                  <c:v>56.41</c:v>
                </c:pt>
                <c:pt idx="2">
                  <c:v>58.19</c:v>
                </c:pt>
                <c:pt idx="3">
                  <c:v>60.07</c:v>
                </c:pt>
                <c:pt idx="4">
                  <c:v>65.63</c:v>
                </c:pt>
              </c:numCache>
            </c:numRef>
          </c:val>
        </c:ser>
        <c:dLbls>
          <c:showLegendKey val="0"/>
          <c:showVal val="0"/>
          <c:showCatName val="0"/>
          <c:showSerName val="0"/>
          <c:showPercent val="0"/>
          <c:showBubbleSize val="0"/>
        </c:dLbls>
        <c:gapWidth val="150"/>
        <c:axId val="95650176"/>
        <c:axId val="9565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650176"/>
        <c:axId val="95652096"/>
      </c:lineChart>
      <c:dateAx>
        <c:axId val="95650176"/>
        <c:scaling>
          <c:orientation val="minMax"/>
        </c:scaling>
        <c:delete val="1"/>
        <c:axPos val="b"/>
        <c:numFmt formatCode="ge" sourceLinked="1"/>
        <c:majorTickMark val="none"/>
        <c:minorTickMark val="none"/>
        <c:tickLblPos val="none"/>
        <c:crossAx val="95652096"/>
        <c:crosses val="autoZero"/>
        <c:auto val="1"/>
        <c:lblOffset val="100"/>
        <c:baseTimeUnit val="years"/>
      </c:dateAx>
      <c:valAx>
        <c:axId val="9565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50208"/>
        <c:axId val="963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50208"/>
        <c:axId val="96352128"/>
      </c:lineChart>
      <c:dateAx>
        <c:axId val="96350208"/>
        <c:scaling>
          <c:orientation val="minMax"/>
        </c:scaling>
        <c:delete val="1"/>
        <c:axPos val="b"/>
        <c:numFmt formatCode="ge" sourceLinked="1"/>
        <c:majorTickMark val="none"/>
        <c:minorTickMark val="none"/>
        <c:tickLblPos val="none"/>
        <c:crossAx val="96352128"/>
        <c:crosses val="autoZero"/>
        <c:auto val="1"/>
        <c:lblOffset val="100"/>
        <c:baseTimeUnit val="years"/>
      </c:dateAx>
      <c:valAx>
        <c:axId val="963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90528"/>
        <c:axId val="9639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90528"/>
        <c:axId val="96396800"/>
      </c:lineChart>
      <c:dateAx>
        <c:axId val="96390528"/>
        <c:scaling>
          <c:orientation val="minMax"/>
        </c:scaling>
        <c:delete val="1"/>
        <c:axPos val="b"/>
        <c:numFmt formatCode="ge" sourceLinked="1"/>
        <c:majorTickMark val="none"/>
        <c:minorTickMark val="none"/>
        <c:tickLblPos val="none"/>
        <c:crossAx val="96396800"/>
        <c:crosses val="autoZero"/>
        <c:auto val="1"/>
        <c:lblOffset val="100"/>
        <c:baseTimeUnit val="years"/>
      </c:dateAx>
      <c:valAx>
        <c:axId val="963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03808"/>
        <c:axId val="961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03808"/>
        <c:axId val="96105984"/>
      </c:lineChart>
      <c:dateAx>
        <c:axId val="96103808"/>
        <c:scaling>
          <c:orientation val="minMax"/>
        </c:scaling>
        <c:delete val="1"/>
        <c:axPos val="b"/>
        <c:numFmt formatCode="ge" sourceLinked="1"/>
        <c:majorTickMark val="none"/>
        <c:minorTickMark val="none"/>
        <c:tickLblPos val="none"/>
        <c:crossAx val="96105984"/>
        <c:crosses val="autoZero"/>
        <c:auto val="1"/>
        <c:lblOffset val="100"/>
        <c:baseTimeUnit val="years"/>
      </c:dateAx>
      <c:valAx>
        <c:axId val="961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15712"/>
        <c:axId val="961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15712"/>
        <c:axId val="96142464"/>
      </c:lineChart>
      <c:dateAx>
        <c:axId val="96115712"/>
        <c:scaling>
          <c:orientation val="minMax"/>
        </c:scaling>
        <c:delete val="1"/>
        <c:axPos val="b"/>
        <c:numFmt formatCode="ge" sourceLinked="1"/>
        <c:majorTickMark val="none"/>
        <c:minorTickMark val="none"/>
        <c:tickLblPos val="none"/>
        <c:crossAx val="96142464"/>
        <c:crosses val="autoZero"/>
        <c:auto val="1"/>
        <c:lblOffset val="100"/>
        <c:baseTimeUnit val="years"/>
      </c:dateAx>
      <c:valAx>
        <c:axId val="961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2435.25</c:v>
                </c:pt>
                <c:pt idx="1">
                  <c:v>2414.29</c:v>
                </c:pt>
                <c:pt idx="2">
                  <c:v>2071.54</c:v>
                </c:pt>
                <c:pt idx="3">
                  <c:v>1728.12</c:v>
                </c:pt>
                <c:pt idx="4">
                  <c:v>1169.54</c:v>
                </c:pt>
              </c:numCache>
            </c:numRef>
          </c:val>
        </c:ser>
        <c:dLbls>
          <c:showLegendKey val="0"/>
          <c:showVal val="0"/>
          <c:showCatName val="0"/>
          <c:showSerName val="0"/>
          <c:showPercent val="0"/>
          <c:showBubbleSize val="0"/>
        </c:dLbls>
        <c:gapWidth val="150"/>
        <c:axId val="96176768"/>
        <c:axId val="9618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96176768"/>
        <c:axId val="96187136"/>
      </c:lineChart>
      <c:dateAx>
        <c:axId val="96176768"/>
        <c:scaling>
          <c:orientation val="minMax"/>
        </c:scaling>
        <c:delete val="1"/>
        <c:axPos val="b"/>
        <c:numFmt formatCode="ge" sourceLinked="1"/>
        <c:majorTickMark val="none"/>
        <c:minorTickMark val="none"/>
        <c:tickLblPos val="none"/>
        <c:crossAx val="96187136"/>
        <c:crosses val="autoZero"/>
        <c:auto val="1"/>
        <c:lblOffset val="100"/>
        <c:baseTimeUnit val="years"/>
      </c:dateAx>
      <c:valAx>
        <c:axId val="961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46.97</c:v>
                </c:pt>
                <c:pt idx="1">
                  <c:v>44.21</c:v>
                </c:pt>
                <c:pt idx="2">
                  <c:v>41.51</c:v>
                </c:pt>
                <c:pt idx="3">
                  <c:v>44.24</c:v>
                </c:pt>
                <c:pt idx="4">
                  <c:v>47.73</c:v>
                </c:pt>
              </c:numCache>
            </c:numRef>
          </c:val>
        </c:ser>
        <c:dLbls>
          <c:showLegendKey val="0"/>
          <c:showVal val="0"/>
          <c:showCatName val="0"/>
          <c:showSerName val="0"/>
          <c:showPercent val="0"/>
          <c:showBubbleSize val="0"/>
        </c:dLbls>
        <c:gapWidth val="150"/>
        <c:axId val="96282880"/>
        <c:axId val="962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96282880"/>
        <c:axId val="96293248"/>
      </c:lineChart>
      <c:dateAx>
        <c:axId val="96282880"/>
        <c:scaling>
          <c:orientation val="minMax"/>
        </c:scaling>
        <c:delete val="1"/>
        <c:axPos val="b"/>
        <c:numFmt formatCode="ge" sourceLinked="1"/>
        <c:majorTickMark val="none"/>
        <c:minorTickMark val="none"/>
        <c:tickLblPos val="none"/>
        <c:crossAx val="96293248"/>
        <c:crosses val="autoZero"/>
        <c:auto val="1"/>
        <c:lblOffset val="100"/>
        <c:baseTimeUnit val="years"/>
      </c:dateAx>
      <c:valAx>
        <c:axId val="962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269.99</c:v>
                </c:pt>
                <c:pt idx="1">
                  <c:v>285.8</c:v>
                </c:pt>
                <c:pt idx="2">
                  <c:v>301.27</c:v>
                </c:pt>
                <c:pt idx="3">
                  <c:v>298.44</c:v>
                </c:pt>
                <c:pt idx="4">
                  <c:v>272.64</c:v>
                </c:pt>
              </c:numCache>
            </c:numRef>
          </c:val>
        </c:ser>
        <c:dLbls>
          <c:showLegendKey val="0"/>
          <c:showVal val="0"/>
          <c:showCatName val="0"/>
          <c:showSerName val="0"/>
          <c:showPercent val="0"/>
          <c:showBubbleSize val="0"/>
        </c:dLbls>
        <c:gapWidth val="150"/>
        <c:axId val="96323072"/>
        <c:axId val="963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96323072"/>
        <c:axId val="96324992"/>
      </c:lineChart>
      <c:dateAx>
        <c:axId val="96323072"/>
        <c:scaling>
          <c:orientation val="minMax"/>
        </c:scaling>
        <c:delete val="1"/>
        <c:axPos val="b"/>
        <c:numFmt formatCode="ge" sourceLinked="1"/>
        <c:majorTickMark val="none"/>
        <c:minorTickMark val="none"/>
        <c:tickLblPos val="none"/>
        <c:crossAx val="96324992"/>
        <c:crosses val="autoZero"/>
        <c:auto val="1"/>
        <c:lblOffset val="100"/>
        <c:baseTimeUnit val="years"/>
      </c:dateAx>
      <c:valAx>
        <c:axId val="963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N10" zoomScale="85" zoomScaleNormal="85" workbookViewId="0">
      <selection activeCell="BL10" sqref="BL10:BM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大分県　宇佐市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58143</v>
      </c>
      <c r="AM8" s="64"/>
      <c r="AN8" s="64"/>
      <c r="AO8" s="64"/>
      <c r="AP8" s="64"/>
      <c r="AQ8" s="64"/>
      <c r="AR8" s="64"/>
      <c r="AS8" s="64"/>
      <c r="AT8" s="63">
        <f>データ!S6</f>
        <v>439.05</v>
      </c>
      <c r="AU8" s="63"/>
      <c r="AV8" s="63"/>
      <c r="AW8" s="63"/>
      <c r="AX8" s="63"/>
      <c r="AY8" s="63"/>
      <c r="AZ8" s="63"/>
      <c r="BA8" s="63"/>
      <c r="BB8" s="63">
        <f>データ!T6</f>
        <v>132.43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6.57</v>
      </c>
      <c r="Q10" s="63"/>
      <c r="R10" s="63"/>
      <c r="S10" s="63"/>
      <c r="T10" s="63"/>
      <c r="U10" s="63"/>
      <c r="V10" s="63"/>
      <c r="W10" s="63">
        <f>データ!P6</f>
        <v>98.58</v>
      </c>
      <c r="X10" s="63"/>
      <c r="Y10" s="63"/>
      <c r="Z10" s="63"/>
      <c r="AA10" s="63"/>
      <c r="AB10" s="63"/>
      <c r="AC10" s="63"/>
      <c r="AD10" s="64">
        <f>データ!Q6</f>
        <v>3020</v>
      </c>
      <c r="AE10" s="64"/>
      <c r="AF10" s="64"/>
      <c r="AG10" s="64"/>
      <c r="AH10" s="64"/>
      <c r="AI10" s="64"/>
      <c r="AJ10" s="64"/>
      <c r="AK10" s="2"/>
      <c r="AL10" s="64">
        <f>データ!U6</f>
        <v>3797</v>
      </c>
      <c r="AM10" s="64"/>
      <c r="AN10" s="64"/>
      <c r="AO10" s="64"/>
      <c r="AP10" s="64"/>
      <c r="AQ10" s="64"/>
      <c r="AR10" s="64"/>
      <c r="AS10" s="64"/>
      <c r="AT10" s="63">
        <f>データ!V6</f>
        <v>1.97</v>
      </c>
      <c r="AU10" s="63"/>
      <c r="AV10" s="63"/>
      <c r="AW10" s="63"/>
      <c r="AX10" s="63"/>
      <c r="AY10" s="63"/>
      <c r="AZ10" s="63"/>
      <c r="BA10" s="63"/>
      <c r="BB10" s="63">
        <f>データ!W6</f>
        <v>1927.41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442119</v>
      </c>
      <c r="D6" s="31">
        <f t="shared" si="3"/>
        <v>47</v>
      </c>
      <c r="E6" s="31">
        <f t="shared" si="3"/>
        <v>17</v>
      </c>
      <c r="F6" s="31">
        <f t="shared" si="3"/>
        <v>5</v>
      </c>
      <c r="G6" s="31">
        <f t="shared" si="3"/>
        <v>0</v>
      </c>
      <c r="H6" s="31" t="str">
        <f t="shared" si="3"/>
        <v>大分県　宇佐市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6.57</v>
      </c>
      <c r="P6" s="32">
        <f t="shared" si="3"/>
        <v>98.58</v>
      </c>
      <c r="Q6" s="32">
        <f t="shared" si="3"/>
        <v>3020</v>
      </c>
      <c r="R6" s="32">
        <f t="shared" si="3"/>
        <v>58143</v>
      </c>
      <c r="S6" s="32">
        <f t="shared" si="3"/>
        <v>439.05</v>
      </c>
      <c r="T6" s="32">
        <f t="shared" si="3"/>
        <v>132.43</v>
      </c>
      <c r="U6" s="32">
        <f t="shared" si="3"/>
        <v>3797</v>
      </c>
      <c r="V6" s="32">
        <f t="shared" si="3"/>
        <v>1.97</v>
      </c>
      <c r="W6" s="32">
        <f t="shared" si="3"/>
        <v>1927.41</v>
      </c>
      <c r="X6" s="33">
        <f>IF(X7="",NA(),X7)</f>
        <v>56.17</v>
      </c>
      <c r="Y6" s="33">
        <f t="shared" ref="Y6:AG6" si="4">IF(Y7="",NA(),Y7)</f>
        <v>56.41</v>
      </c>
      <c r="Z6" s="33">
        <f t="shared" si="4"/>
        <v>58.19</v>
      </c>
      <c r="AA6" s="33">
        <f t="shared" si="4"/>
        <v>60.07</v>
      </c>
      <c r="AB6" s="33">
        <f t="shared" si="4"/>
        <v>65.63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2435.25</v>
      </c>
      <c r="BF6" s="33">
        <f t="shared" ref="BF6:BN6" si="7">IF(BF7="",NA(),BF7)</f>
        <v>2414.29</v>
      </c>
      <c r="BG6" s="33">
        <f t="shared" si="7"/>
        <v>2071.54</v>
      </c>
      <c r="BH6" s="33">
        <f t="shared" si="7"/>
        <v>1728.12</v>
      </c>
      <c r="BI6" s="33">
        <f t="shared" si="7"/>
        <v>1169.54</v>
      </c>
      <c r="BJ6" s="33">
        <f t="shared" si="7"/>
        <v>1224.75</v>
      </c>
      <c r="BK6" s="33">
        <f t="shared" si="7"/>
        <v>1144.05</v>
      </c>
      <c r="BL6" s="33">
        <f t="shared" si="7"/>
        <v>1126.77</v>
      </c>
      <c r="BM6" s="33">
        <f t="shared" si="7"/>
        <v>1044.8</v>
      </c>
      <c r="BN6" s="33">
        <f t="shared" si="7"/>
        <v>1081.8</v>
      </c>
      <c r="BO6" s="32" t="str">
        <f>IF(BO7="","",IF(BO7="-","【-】","【"&amp;SUBSTITUTE(TEXT(BO7,"#,##0.00"),"-","△")&amp;"】"))</f>
        <v>【1,015.77】</v>
      </c>
      <c r="BP6" s="33">
        <f>IF(BP7="",NA(),BP7)</f>
        <v>46.97</v>
      </c>
      <c r="BQ6" s="33">
        <f t="shared" ref="BQ6:BY6" si="8">IF(BQ7="",NA(),BQ7)</f>
        <v>44.21</v>
      </c>
      <c r="BR6" s="33">
        <f t="shared" si="8"/>
        <v>41.51</v>
      </c>
      <c r="BS6" s="33">
        <f t="shared" si="8"/>
        <v>44.24</v>
      </c>
      <c r="BT6" s="33">
        <f t="shared" si="8"/>
        <v>47.73</v>
      </c>
      <c r="BU6" s="33">
        <f t="shared" si="8"/>
        <v>42.13</v>
      </c>
      <c r="BV6" s="33">
        <f t="shared" si="8"/>
        <v>42.48</v>
      </c>
      <c r="BW6" s="33">
        <f t="shared" si="8"/>
        <v>50.9</v>
      </c>
      <c r="BX6" s="33">
        <f t="shared" si="8"/>
        <v>50.82</v>
      </c>
      <c r="BY6" s="33">
        <f t="shared" si="8"/>
        <v>52.19</v>
      </c>
      <c r="BZ6" s="32" t="str">
        <f>IF(BZ7="","",IF(BZ7="-","【-】","【"&amp;SUBSTITUTE(TEXT(BZ7,"#,##0.00"),"-","△")&amp;"】"))</f>
        <v>【52.78】</v>
      </c>
      <c r="CA6" s="33">
        <f>IF(CA7="",NA(),CA7)</f>
        <v>269.99</v>
      </c>
      <c r="CB6" s="33">
        <f t="shared" ref="CB6:CJ6" si="9">IF(CB7="",NA(),CB7)</f>
        <v>285.8</v>
      </c>
      <c r="CC6" s="33">
        <f t="shared" si="9"/>
        <v>301.27</v>
      </c>
      <c r="CD6" s="33">
        <f t="shared" si="9"/>
        <v>298.44</v>
      </c>
      <c r="CE6" s="33">
        <f t="shared" si="9"/>
        <v>272.64</v>
      </c>
      <c r="CF6" s="33">
        <f t="shared" si="9"/>
        <v>348.41</v>
      </c>
      <c r="CG6" s="33">
        <f t="shared" si="9"/>
        <v>343.8</v>
      </c>
      <c r="CH6" s="33">
        <f t="shared" si="9"/>
        <v>293.27</v>
      </c>
      <c r="CI6" s="33">
        <f t="shared" si="9"/>
        <v>300.52</v>
      </c>
      <c r="CJ6" s="33">
        <f t="shared" si="9"/>
        <v>296.14</v>
      </c>
      <c r="CK6" s="32" t="str">
        <f>IF(CK7="","",IF(CK7="-","【-】","【"&amp;SUBSTITUTE(TEXT(CK7,"#,##0.00"),"-","△")&amp;"】"))</f>
        <v>【289.81】</v>
      </c>
      <c r="CL6" s="33">
        <f>IF(CL7="",NA(),CL7)</f>
        <v>34.61</v>
      </c>
      <c r="CM6" s="33">
        <f t="shared" ref="CM6:CU6" si="10">IF(CM7="",NA(),CM7)</f>
        <v>35.36</v>
      </c>
      <c r="CN6" s="33">
        <f t="shared" si="10"/>
        <v>36.35</v>
      </c>
      <c r="CO6" s="33">
        <f t="shared" si="10"/>
        <v>36.67</v>
      </c>
      <c r="CP6" s="33">
        <f t="shared" si="10"/>
        <v>36.58</v>
      </c>
      <c r="CQ6" s="33">
        <f t="shared" si="10"/>
        <v>46.85</v>
      </c>
      <c r="CR6" s="33">
        <f t="shared" si="10"/>
        <v>46.06</v>
      </c>
      <c r="CS6" s="33">
        <f t="shared" si="10"/>
        <v>53.78</v>
      </c>
      <c r="CT6" s="33">
        <f t="shared" si="10"/>
        <v>53.24</v>
      </c>
      <c r="CU6" s="33">
        <f t="shared" si="10"/>
        <v>52.31</v>
      </c>
      <c r="CV6" s="32" t="str">
        <f>IF(CV7="","",IF(CV7="-","【-】","【"&amp;SUBSTITUTE(TEXT(CV7,"#,##0.00"),"-","△")&amp;"】"))</f>
        <v>【52.74】</v>
      </c>
      <c r="CW6" s="33">
        <f>IF(CW7="",NA(),CW7)</f>
        <v>64.28</v>
      </c>
      <c r="CX6" s="33">
        <f t="shared" ref="CX6:DF6" si="11">IF(CX7="",NA(),CX7)</f>
        <v>66.08</v>
      </c>
      <c r="CY6" s="33">
        <f t="shared" si="11"/>
        <v>66.89</v>
      </c>
      <c r="CZ6" s="33">
        <f t="shared" si="11"/>
        <v>68.290000000000006</v>
      </c>
      <c r="DA6" s="33">
        <f t="shared" si="11"/>
        <v>69.34</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442119</v>
      </c>
      <c r="D7" s="35">
        <v>47</v>
      </c>
      <c r="E7" s="35">
        <v>17</v>
      </c>
      <c r="F7" s="35">
        <v>5</v>
      </c>
      <c r="G7" s="35">
        <v>0</v>
      </c>
      <c r="H7" s="35" t="s">
        <v>96</v>
      </c>
      <c r="I7" s="35" t="s">
        <v>97</v>
      </c>
      <c r="J7" s="35" t="s">
        <v>98</v>
      </c>
      <c r="K7" s="35" t="s">
        <v>99</v>
      </c>
      <c r="L7" s="35" t="s">
        <v>100</v>
      </c>
      <c r="M7" s="36" t="s">
        <v>101</v>
      </c>
      <c r="N7" s="36" t="s">
        <v>102</v>
      </c>
      <c r="O7" s="36">
        <v>6.57</v>
      </c>
      <c r="P7" s="36">
        <v>98.58</v>
      </c>
      <c r="Q7" s="36">
        <v>3020</v>
      </c>
      <c r="R7" s="36">
        <v>58143</v>
      </c>
      <c r="S7" s="36">
        <v>439.05</v>
      </c>
      <c r="T7" s="36">
        <v>132.43</v>
      </c>
      <c r="U7" s="36">
        <v>3797</v>
      </c>
      <c r="V7" s="36">
        <v>1.97</v>
      </c>
      <c r="W7" s="36">
        <v>1927.41</v>
      </c>
      <c r="X7" s="36">
        <v>56.17</v>
      </c>
      <c r="Y7" s="36">
        <v>56.41</v>
      </c>
      <c r="Z7" s="36">
        <v>58.19</v>
      </c>
      <c r="AA7" s="36">
        <v>60.07</v>
      </c>
      <c r="AB7" s="36">
        <v>65.63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2435.25</v>
      </c>
      <c r="BF7" s="36">
        <v>2414.29</v>
      </c>
      <c r="BG7" s="36">
        <v>2071.54</v>
      </c>
      <c r="BH7" s="36">
        <v>1728.12</v>
      </c>
      <c r="BI7" s="36">
        <v>1169.54</v>
      </c>
      <c r="BJ7" s="36">
        <v>1224.75</v>
      </c>
      <c r="BK7" s="36">
        <v>1144.05</v>
      </c>
      <c r="BL7" s="36">
        <v>1126.77</v>
      </c>
      <c r="BM7" s="36">
        <v>1044.8</v>
      </c>
      <c r="BN7" s="36">
        <v>1081.8</v>
      </c>
      <c r="BO7" s="36">
        <v>1015.77</v>
      </c>
      <c r="BP7" s="36">
        <v>46.97</v>
      </c>
      <c r="BQ7" s="36">
        <v>44.21</v>
      </c>
      <c r="BR7" s="36">
        <v>41.51</v>
      </c>
      <c r="BS7" s="36">
        <v>44.24</v>
      </c>
      <c r="BT7" s="36">
        <v>47.73</v>
      </c>
      <c r="BU7" s="36">
        <v>42.13</v>
      </c>
      <c r="BV7" s="36">
        <v>42.48</v>
      </c>
      <c r="BW7" s="36">
        <v>50.9</v>
      </c>
      <c r="BX7" s="36">
        <v>50.82</v>
      </c>
      <c r="BY7" s="36">
        <v>52.19</v>
      </c>
      <c r="BZ7" s="36">
        <v>52.78</v>
      </c>
      <c r="CA7" s="36">
        <v>269.99</v>
      </c>
      <c r="CB7" s="36">
        <v>285.8</v>
      </c>
      <c r="CC7" s="36">
        <v>301.27</v>
      </c>
      <c r="CD7" s="36">
        <v>298.44</v>
      </c>
      <c r="CE7" s="36">
        <v>272.64</v>
      </c>
      <c r="CF7" s="36">
        <v>348.41</v>
      </c>
      <c r="CG7" s="36">
        <v>343.8</v>
      </c>
      <c r="CH7" s="36">
        <v>293.27</v>
      </c>
      <c r="CI7" s="36">
        <v>300.52</v>
      </c>
      <c r="CJ7" s="36">
        <v>296.14</v>
      </c>
      <c r="CK7" s="36">
        <v>289.81</v>
      </c>
      <c r="CL7" s="36">
        <v>34.61</v>
      </c>
      <c r="CM7" s="36">
        <v>35.36</v>
      </c>
      <c r="CN7" s="36">
        <v>36.35</v>
      </c>
      <c r="CO7" s="36">
        <v>36.67</v>
      </c>
      <c r="CP7" s="36">
        <v>36.58</v>
      </c>
      <c r="CQ7" s="36">
        <v>46.85</v>
      </c>
      <c r="CR7" s="36">
        <v>46.06</v>
      </c>
      <c r="CS7" s="36">
        <v>53.78</v>
      </c>
      <c r="CT7" s="36">
        <v>53.24</v>
      </c>
      <c r="CU7" s="36">
        <v>52.31</v>
      </c>
      <c r="CV7" s="36">
        <v>52.74</v>
      </c>
      <c r="CW7" s="36">
        <v>64.28</v>
      </c>
      <c r="CX7" s="36">
        <v>66.08</v>
      </c>
      <c r="CY7" s="36">
        <v>66.89</v>
      </c>
      <c r="CZ7" s="36">
        <v>68.290000000000006</v>
      </c>
      <c r="DA7" s="36">
        <v>69.34</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2017-02-08T03:16:22Z</dcterms:created>
  <dcterms:modified xsi:type="dcterms:W3CDTF">2017-02-20T04:45:51Z</dcterms:modified>
</cp:coreProperties>
</file>