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20_財政係\地方公営企業\H28年度\01_地方公営企業決算状況調査\10経営比較分析表\03県修正\市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<sst xmlns="http://schemas.openxmlformats.org/spreadsheetml/2006/main" count="221" uniqueCount="111">
  <si>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</si>
  <si>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</si>
  <si>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</si>
  <si>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</si>
  <si>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</si>
  <si>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</si>
  <si>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</si>
  <si>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</si>
  <si>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</si>
  <si>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</si>
  <si>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</si>
  <si>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</si>
  <si>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</si>
  <si>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</si>
  <si>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</si>
  <si>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</si>
  <si>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</si>
  <si>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</si>
  <si>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</si>
  <si>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</si>
  <si>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</si>
  <si>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</si>
  <si>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</si>
  <si>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</si>
  <si>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</si>
  <si>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</si>
  <si>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</si>
  <si>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</si>
  <si>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</si>
  <si>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</si>
  <si>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</si>
  <si>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</si>
  <si>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</si>
  <si>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</si>
  <si>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</si>
  <si>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</si>
  <si>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</si>
  <si>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</si>
  <si>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</si>
  <si>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</si>
  <si>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</si>
  <si>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</si>
  <si>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</si>
  <si>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</si>
  <si>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</si>
  <si>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</si>
  <si>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</si>
  <si>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</si>
  <si>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</si>
  <si>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</si>
  <si>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</si>
  <si>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</si>
  <si>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</si>
  <si>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</si>
  <si>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</si>
  <si>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</si>
  <si>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</si>
  <si>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</si>
  <si>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</si>
  <si>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</si>
  <si>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</si>
  <si>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</si>
  <si>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</si>
  <si>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</si>
  <si>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</si>
  <si>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</si>
  <si>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</si>
  <si>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</si>
  <si>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</si>
  <si>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</si>
  <si>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</si>
  <si>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</si>
  <si>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</si>
  <si>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</si>
  <si>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</si>
  <si>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</si>
  <si>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</si>
  <si>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</si>
  <si>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</si>
  <si>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</si>
  <si>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</si>
  <si>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</si>
  <si>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</si>
  <si>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</si>
  <si>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</si>
  <si>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</si>
  <si>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</si>
  <si>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</si>
  <si>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</si>
  <si>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</si>
  <si>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</si>
  <si>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</si>
  <si>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</si>
  <si>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</si>
  <si>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</si>
  <si>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</si>
  <si>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</si>
  <si>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</si>
  <si>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</si>
  <si>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</si>
  <si>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</si>
  <si>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</si>
  <si>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</si>
  <si>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</si>
  <si>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</si>
  <si>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</si>
  <si>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</si>
  <si>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</si>
  <si>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①収益的収支比率はほぼ100％ですが、収益の多くを一般会計からの繰入金に依存しています。平成27年度は地方債の繰上償還により、経常費用が増えたことにより収支比率が下がっています。
⑤平成27年度は汚水処理費用の減少により回収率が上がっていますが、恒常的に100％を下回っています。使用料の改定や徴収率の向上対策と同時に、汚水処理費用の縮減を図る必要があります。
⑥平成26年度以降、施設の老朽化に伴う修繕費の増加によって、汚水処理原価が類似団体平均を上回っています。
⑦計画処理能力に比べ年間処理量が少ないため、施設利用率は類似団体平均に比べ低くなっています。
⑧水洗化率は類似団体平均に比べ低くなっています。近年は区域内人口の自然減により、相対的に水洗化率は微増している状況ですが、今後は新規加入者を増やすことで水洗化率を改善していく必要があります。
</t>
    <rPh sb="44" eb="46">
      <t>ヘイセイ</t>
    </rPh>
    <rPh sb="124" eb="127">
      <t>コウジョウテキ</t>
    </rPh>
    <rPh sb="141" eb="144">
      <t>シヨウリョウ</t>
    </rPh>
    <rPh sb="145" eb="147">
      <t>カイテイ</t>
    </rPh>
    <rPh sb="148" eb="150">
      <t>チョウシュウ</t>
    </rPh>
    <rPh sb="150" eb="151">
      <t>リツ</t>
    </rPh>
    <rPh sb="154" eb="156">
      <t>タイサク</t>
    </rPh>
    <rPh sb="157" eb="159">
      <t>ドウジ</t>
    </rPh>
    <rPh sb="161" eb="163">
      <t>オスイ</t>
    </rPh>
    <rPh sb="163" eb="165">
      <t>ショリ</t>
    </rPh>
    <rPh sb="165" eb="167">
      <t>ヒヨウ</t>
    </rPh>
    <rPh sb="168" eb="170">
      <t>シュクゲン</t>
    </rPh>
    <rPh sb="171" eb="172">
      <t>ハカ</t>
    </rPh>
    <rPh sb="173" eb="175">
      <t>ヒツヨウ</t>
    </rPh>
    <rPh sb="184" eb="186">
      <t>ヘイセイ</t>
    </rPh>
    <rPh sb="188" eb="189">
      <t>ネン</t>
    </rPh>
    <rPh sb="189" eb="190">
      <t>ド</t>
    </rPh>
    <rPh sb="190" eb="192">
      <t>イコウ</t>
    </rPh>
    <rPh sb="193" eb="195">
      <t>シセツ</t>
    </rPh>
    <rPh sb="196" eb="199">
      <t>ロウキュウカ</t>
    </rPh>
    <rPh sb="200" eb="201">
      <t>トモナ</t>
    </rPh>
    <rPh sb="204" eb="205">
      <t>ヒ</t>
    </rPh>
    <rPh sb="206" eb="207">
      <t>ゾウ</t>
    </rPh>
    <rPh sb="207" eb="208">
      <t>カ</t>
    </rPh>
    <rPh sb="220" eb="222">
      <t>ルイジ</t>
    </rPh>
    <rPh sb="222" eb="224">
      <t>ダンタイ</t>
    </rPh>
    <rPh sb="224" eb="226">
      <t>ヘイキン</t>
    </rPh>
    <rPh sb="227" eb="229">
      <t>ウワマワ</t>
    </rPh>
    <rPh sb="259" eb="261">
      <t>シセツ</t>
    </rPh>
    <rPh sb="298" eb="299">
      <t>クラ</t>
    </rPh>
    <rPh sb="346" eb="348">
      <t>コンゴ</t>
    </rPh>
    <phoneticPr fontId="4"/>
  </si>
  <si>
    <t>　２つの処理施設を抱えていますが両施設とも、供用開始から１５年以上が経過しており、老朽化による修繕費が膨らんできています。</t>
    <rPh sb="4" eb="6">
      <t>ショリ</t>
    </rPh>
    <rPh sb="6" eb="8">
      <t>シセツ</t>
    </rPh>
    <rPh sb="9" eb="10">
      <t>カカ</t>
    </rPh>
    <rPh sb="16" eb="17">
      <t>リョウ</t>
    </rPh>
    <rPh sb="17" eb="19">
      <t>シセツ</t>
    </rPh>
    <rPh sb="22" eb="24">
      <t>キョウヨウ</t>
    </rPh>
    <rPh sb="24" eb="26">
      <t>カイシ</t>
    </rPh>
    <rPh sb="30" eb="31">
      <t>ネン</t>
    </rPh>
    <rPh sb="31" eb="33">
      <t>イジョウ</t>
    </rPh>
    <rPh sb="34" eb="36">
      <t>ケイカ</t>
    </rPh>
    <rPh sb="41" eb="44">
      <t>ロウキュウカ</t>
    </rPh>
    <rPh sb="47" eb="49">
      <t>シュウゼン</t>
    </rPh>
    <rPh sb="49" eb="50">
      <t>ヒ</t>
    </rPh>
    <rPh sb="51" eb="52">
      <t>フク</t>
    </rPh>
    <phoneticPr fontId="4"/>
  </si>
  <si>
    <t>　施設が老朽化してきていることから、平成28年度策定予定の経営戦略を元に、長寿命化計画を策定した上で、施設の改修、長寿命化工事を行い将来的な維持管理費の削減を図ります。
　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rPh sb="18" eb="20">
      <t>ヘイセイ</t>
    </rPh>
    <rPh sb="165" eb="167">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</si>
</sst>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267808"/>
        <c:axId val="32426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324267808"/>
        <c:axId val="324268200"/>
      </c:lineChart>
      <c:dateAx>
        <c:axId val="324267808"/>
        <c:scaling>
          <c:orientation val="minMax"/>
        </c:scaling>
        <c:delete val="1"/>
        <c:axPos val="b"/>
        <c:numFmt formatCode="ge" sourceLinked="1"/>
        <c:majorTickMark val="none"/>
        <c:minorTickMark val="none"/>
        <c:tickLblPos val="none"/>
        <c:crossAx val="324268200"/>
        <c:crosses val="autoZero"/>
        <c:auto val="1"/>
        <c:lblOffset val="100"/>
        <c:baseTimeUnit val="years"/>
      </c:dateAx>
      <c:valAx>
        <c:axId val="32426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30.2</c:v>
                </c:pt>
                <c:pt idx="1">
                  <c:v>30.98</c:v>
                </c:pt>
                <c:pt idx="2">
                  <c:v>36.67</c:v>
                </c:pt>
                <c:pt idx="3">
                  <c:v>35.39</c:v>
                </c:pt>
                <c:pt idx="4">
                  <c:v>35.590000000000003</c:v>
                </c:pt>
              </c:numCache>
            </c:numRef>
          </c:val>
        </c:ser>
        <c:dLbls>
          <c:showLegendKey val="0"/>
          <c:showVal val="0"/>
          <c:showCatName val="0"/>
          <c:showSerName val="0"/>
          <c:showPercent val="0"/>
          <c:showBubbleSize val="0"/>
        </c:dLbls>
        <c:gapWidth val="150"/>
        <c:axId val="493793144"/>
        <c:axId val="4937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493793144"/>
        <c:axId val="493793536"/>
      </c:lineChart>
      <c:dateAx>
        <c:axId val="493793144"/>
        <c:scaling>
          <c:orientation val="minMax"/>
        </c:scaling>
        <c:delete val="1"/>
        <c:axPos val="b"/>
        <c:numFmt formatCode="ge" sourceLinked="1"/>
        <c:majorTickMark val="none"/>
        <c:minorTickMark val="none"/>
        <c:tickLblPos val="none"/>
        <c:crossAx val="493793536"/>
        <c:crosses val="autoZero"/>
        <c:auto val="1"/>
        <c:lblOffset val="100"/>
        <c:baseTimeUnit val="years"/>
      </c:dateAx>
      <c:valAx>
        <c:axId val="4937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62.5</c:v>
                </c:pt>
                <c:pt idx="1">
                  <c:v>63.59</c:v>
                </c:pt>
                <c:pt idx="2">
                  <c:v>62.89</c:v>
                </c:pt>
                <c:pt idx="3">
                  <c:v>63.83</c:v>
                </c:pt>
                <c:pt idx="4">
                  <c:v>64.099999999999994</c:v>
                </c:pt>
              </c:numCache>
            </c:numRef>
          </c:val>
        </c:ser>
        <c:dLbls>
          <c:showLegendKey val="0"/>
          <c:showVal val="0"/>
          <c:showCatName val="0"/>
          <c:showSerName val="0"/>
          <c:showPercent val="0"/>
          <c:showBubbleSize val="0"/>
        </c:dLbls>
        <c:gapWidth val="150"/>
        <c:axId val="493794712"/>
        <c:axId val="4937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493794712"/>
        <c:axId val="493795104"/>
      </c:lineChart>
      <c:dateAx>
        <c:axId val="493794712"/>
        <c:scaling>
          <c:orientation val="minMax"/>
        </c:scaling>
        <c:delete val="1"/>
        <c:axPos val="b"/>
        <c:numFmt formatCode="ge" sourceLinked="1"/>
        <c:majorTickMark val="none"/>
        <c:minorTickMark val="none"/>
        <c:tickLblPos val="none"/>
        <c:crossAx val="493795104"/>
        <c:crosses val="autoZero"/>
        <c:auto val="1"/>
        <c:lblOffset val="100"/>
        <c:baseTimeUnit val="years"/>
      </c:dateAx>
      <c:valAx>
        <c:axId val="4937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73.11</c:v>
                </c:pt>
                <c:pt idx="1">
                  <c:v>100.03</c:v>
                </c:pt>
                <c:pt idx="2">
                  <c:v>99.91</c:v>
                </c:pt>
                <c:pt idx="3">
                  <c:v>99.85</c:v>
                </c:pt>
                <c:pt idx="4">
                  <c:v>41.92</c:v>
                </c:pt>
              </c:numCache>
            </c:numRef>
          </c:val>
        </c:ser>
        <c:dLbls>
          <c:showLegendKey val="0"/>
          <c:showVal val="0"/>
          <c:showCatName val="0"/>
          <c:showSerName val="0"/>
          <c:showPercent val="0"/>
          <c:showBubbleSize val="0"/>
        </c:dLbls>
        <c:gapWidth val="150"/>
        <c:axId val="324269376"/>
        <c:axId val="3242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69376"/>
        <c:axId val="324269768"/>
      </c:lineChart>
      <c:dateAx>
        <c:axId val="324269376"/>
        <c:scaling>
          <c:orientation val="minMax"/>
        </c:scaling>
        <c:delete val="1"/>
        <c:axPos val="b"/>
        <c:numFmt formatCode="ge" sourceLinked="1"/>
        <c:majorTickMark val="none"/>
        <c:minorTickMark val="none"/>
        <c:tickLblPos val="none"/>
        <c:crossAx val="324269768"/>
        <c:crosses val="autoZero"/>
        <c:auto val="1"/>
        <c:lblOffset val="100"/>
        <c:baseTimeUnit val="years"/>
      </c:dateAx>
      <c:valAx>
        <c:axId val="32426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20400"/>
        <c:axId val="4943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20400"/>
        <c:axId val="494320792"/>
      </c:lineChart>
      <c:dateAx>
        <c:axId val="494320400"/>
        <c:scaling>
          <c:orientation val="minMax"/>
        </c:scaling>
        <c:delete val="1"/>
        <c:axPos val="b"/>
        <c:numFmt formatCode="ge" sourceLinked="1"/>
        <c:majorTickMark val="none"/>
        <c:minorTickMark val="none"/>
        <c:tickLblPos val="none"/>
        <c:crossAx val="494320792"/>
        <c:crosses val="autoZero"/>
        <c:auto val="1"/>
        <c:lblOffset val="100"/>
        <c:baseTimeUnit val="years"/>
      </c:dateAx>
      <c:valAx>
        <c:axId val="4943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21968"/>
        <c:axId val="49432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21968"/>
        <c:axId val="494322360"/>
      </c:lineChart>
      <c:dateAx>
        <c:axId val="494321968"/>
        <c:scaling>
          <c:orientation val="minMax"/>
        </c:scaling>
        <c:delete val="1"/>
        <c:axPos val="b"/>
        <c:numFmt formatCode="ge" sourceLinked="1"/>
        <c:majorTickMark val="none"/>
        <c:minorTickMark val="none"/>
        <c:tickLblPos val="none"/>
        <c:crossAx val="494322360"/>
        <c:crosses val="autoZero"/>
        <c:auto val="1"/>
        <c:lblOffset val="100"/>
        <c:baseTimeUnit val="years"/>
      </c:dateAx>
      <c:valAx>
        <c:axId val="4943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23536"/>
        <c:axId val="49432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23536"/>
        <c:axId val="494323928"/>
      </c:lineChart>
      <c:dateAx>
        <c:axId val="494323536"/>
        <c:scaling>
          <c:orientation val="minMax"/>
        </c:scaling>
        <c:delete val="1"/>
        <c:axPos val="b"/>
        <c:numFmt formatCode="ge" sourceLinked="1"/>
        <c:majorTickMark val="none"/>
        <c:minorTickMark val="none"/>
        <c:tickLblPos val="none"/>
        <c:crossAx val="494323928"/>
        <c:crosses val="autoZero"/>
        <c:auto val="1"/>
        <c:lblOffset val="100"/>
        <c:baseTimeUnit val="years"/>
      </c:dateAx>
      <c:valAx>
        <c:axId val="4943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25104"/>
        <c:axId val="49432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25104"/>
        <c:axId val="494325496"/>
      </c:lineChart>
      <c:dateAx>
        <c:axId val="494325104"/>
        <c:scaling>
          <c:orientation val="minMax"/>
        </c:scaling>
        <c:delete val="1"/>
        <c:axPos val="b"/>
        <c:numFmt formatCode="ge" sourceLinked="1"/>
        <c:majorTickMark val="none"/>
        <c:minorTickMark val="none"/>
        <c:tickLblPos val="none"/>
        <c:crossAx val="494325496"/>
        <c:crosses val="autoZero"/>
        <c:auto val="1"/>
        <c:lblOffset val="100"/>
        <c:baseTimeUnit val="years"/>
      </c:dateAx>
      <c:valAx>
        <c:axId val="49432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326672"/>
        <c:axId val="49432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494326672"/>
        <c:axId val="494327064"/>
      </c:lineChart>
      <c:dateAx>
        <c:axId val="494326672"/>
        <c:scaling>
          <c:orientation val="minMax"/>
        </c:scaling>
        <c:delete val="1"/>
        <c:axPos val="b"/>
        <c:numFmt formatCode="ge" sourceLinked="1"/>
        <c:majorTickMark val="none"/>
        <c:minorTickMark val="none"/>
        <c:tickLblPos val="none"/>
        <c:crossAx val="494327064"/>
        <c:crosses val="autoZero"/>
        <c:auto val="1"/>
        <c:lblOffset val="100"/>
        <c:baseTimeUnit val="years"/>
      </c:dateAx>
      <c:valAx>
        <c:axId val="49432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78.95</c:v>
                </c:pt>
                <c:pt idx="1">
                  <c:v>67.55</c:v>
                </c:pt>
                <c:pt idx="2">
                  <c:v>68.5</c:v>
                </c:pt>
                <c:pt idx="3">
                  <c:v>51.67</c:v>
                </c:pt>
                <c:pt idx="4">
                  <c:v>63.7</c:v>
                </c:pt>
              </c:numCache>
            </c:numRef>
          </c:val>
        </c:ser>
        <c:dLbls>
          <c:showLegendKey val="0"/>
          <c:showVal val="0"/>
          <c:showCatName val="0"/>
          <c:showSerName val="0"/>
          <c:showPercent val="0"/>
          <c:showBubbleSize val="0"/>
        </c:dLbls>
        <c:gapWidth val="150"/>
        <c:axId val="493790008"/>
        <c:axId val="4937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493790008"/>
        <c:axId val="493790400"/>
      </c:lineChart>
      <c:dateAx>
        <c:axId val="493790008"/>
        <c:scaling>
          <c:orientation val="minMax"/>
        </c:scaling>
        <c:delete val="1"/>
        <c:axPos val="b"/>
        <c:numFmt formatCode="ge" sourceLinked="1"/>
        <c:majorTickMark val="none"/>
        <c:minorTickMark val="none"/>
        <c:tickLblPos val="none"/>
        <c:crossAx val="493790400"/>
        <c:crosses val="autoZero"/>
        <c:auto val="1"/>
        <c:lblOffset val="100"/>
        <c:baseTimeUnit val="years"/>
      </c:dateAx>
      <c:valAx>
        <c:axId val="4937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254.75</c:v>
                </c:pt>
                <c:pt idx="1">
                  <c:v>308.07</c:v>
                </c:pt>
                <c:pt idx="2">
                  <c:v>295.07</c:v>
                </c:pt>
                <c:pt idx="3">
                  <c:v>396.6</c:v>
                </c:pt>
                <c:pt idx="4">
                  <c:v>325.63</c:v>
                </c:pt>
              </c:numCache>
            </c:numRef>
          </c:val>
        </c:ser>
        <c:dLbls>
          <c:showLegendKey val="0"/>
          <c:showVal val="0"/>
          <c:showCatName val="0"/>
          <c:showSerName val="0"/>
          <c:showPercent val="0"/>
          <c:showBubbleSize val="0"/>
        </c:dLbls>
        <c:gapWidth val="150"/>
        <c:axId val="493791576"/>
        <c:axId val="4937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493791576"/>
        <c:axId val="493791968"/>
      </c:lineChart>
      <c:dateAx>
        <c:axId val="493791576"/>
        <c:scaling>
          <c:orientation val="minMax"/>
        </c:scaling>
        <c:delete val="1"/>
        <c:axPos val="b"/>
        <c:numFmt formatCode="ge" sourceLinked="1"/>
        <c:majorTickMark val="none"/>
        <c:minorTickMark val="none"/>
        <c:tickLblPos val="none"/>
        <c:crossAx val="493791968"/>
        <c:crosses val="autoZero"/>
        <c:auto val="1"/>
        <c:lblOffset val="100"/>
        <c:baseTimeUnit val="years"/>
      </c:dateAx>
      <c:valAx>
        <c:axId val="4937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竹田市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23278</v>
      </c>
      <c r="AM8" s="64"/>
      <c r="AN8" s="64"/>
      <c r="AO8" s="64"/>
      <c r="AP8" s="64"/>
      <c r="AQ8" s="64"/>
      <c r="AR8" s="64"/>
      <c r="AS8" s="64"/>
      <c r="AT8" s="63">
        <f>データ!S6</f>
        <v>477.53</v>
      </c>
      <c r="AU8" s="63"/>
      <c r="AV8" s="63"/>
      <c r="AW8" s="63"/>
      <c r="AX8" s="63"/>
      <c r="AY8" s="63"/>
      <c r="AZ8" s="63"/>
      <c r="BA8" s="63"/>
      <c r="BB8" s="63">
        <f>データ!T6</f>
        <v>48.75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8.19</v>
      </c>
      <c r="Q10" s="63"/>
      <c r="R10" s="63"/>
      <c r="S10" s="63"/>
      <c r="T10" s="63"/>
      <c r="U10" s="63"/>
      <c r="V10" s="63"/>
      <c r="W10" s="63">
        <f>データ!P6</f>
        <v>98.98</v>
      </c>
      <c r="X10" s="63"/>
      <c r="Y10" s="63"/>
      <c r="Z10" s="63"/>
      <c r="AA10" s="63"/>
      <c r="AB10" s="63"/>
      <c r="AC10" s="63"/>
      <c r="AD10" s="64">
        <f>データ!Q6</f>
        <v>3888</v>
      </c>
      <c r="AE10" s="64"/>
      <c r="AF10" s="64"/>
      <c r="AG10" s="64"/>
      <c r="AH10" s="64"/>
      <c r="AI10" s="64"/>
      <c r="AJ10" s="64"/>
      <c r="AK10" s="2"/>
      <c r="AL10" s="64">
        <f>データ!U6</f>
        <v>1894</v>
      </c>
      <c r="AM10" s="64"/>
      <c r="AN10" s="64"/>
      <c r="AO10" s="64"/>
      <c r="AP10" s="64"/>
      <c r="AQ10" s="64"/>
      <c r="AR10" s="64"/>
      <c r="AS10" s="64"/>
      <c r="AT10" s="63">
        <f>データ!V6</f>
        <v>0.75</v>
      </c>
      <c r="AU10" s="63"/>
      <c r="AV10" s="63"/>
      <c r="AW10" s="63"/>
      <c r="AX10" s="63"/>
      <c r="AY10" s="63"/>
      <c r="AZ10" s="63"/>
      <c r="BA10" s="63"/>
      <c r="BB10" s="63">
        <f>データ!W6</f>
        <v>2525.33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442089</v>
      </c>
      <c r="D6" s="31">
        <f t="shared" si="3"/>
        <v>47</v>
      </c>
      <c r="E6" s="31">
        <f t="shared" si="3"/>
        <v>17</v>
      </c>
      <c r="F6" s="31">
        <f t="shared" si="3"/>
        <v>5</v>
      </c>
      <c r="G6" s="31">
        <f t="shared" si="3"/>
        <v>0</v>
      </c>
      <c r="H6" s="31" t="str">
        <f t="shared" si="3"/>
        <v>大分県　竹田市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8.19</v>
      </c>
      <c r="P6" s="32">
        <f t="shared" si="3"/>
        <v>98.98</v>
      </c>
      <c r="Q6" s="32">
        <f t="shared" si="3"/>
        <v>3888</v>
      </c>
      <c r="R6" s="32">
        <f t="shared" si="3"/>
        <v>23278</v>
      </c>
      <c r="S6" s="32">
        <f t="shared" si="3"/>
        <v>477.53</v>
      </c>
      <c r="T6" s="32">
        <f t="shared" si="3"/>
        <v>48.75</v>
      </c>
      <c r="U6" s="32">
        <f t="shared" si="3"/>
        <v>1894</v>
      </c>
      <c r="V6" s="32">
        <f t="shared" si="3"/>
        <v>0.75</v>
      </c>
      <c r="W6" s="32">
        <f t="shared" si="3"/>
        <v>2525.33</v>
      </c>
      <c r="X6" s="33">
        <f>IF(X7="",NA(),X7)</f>
        <v>73.11</v>
      </c>
      <c r="Y6" s="33">
        <f t="shared" ref="Y6:AG6" si="4">IF(Y7="",NA(),Y7)</f>
        <v>100.03</v>
      </c>
      <c r="Z6" s="33">
        <f t="shared" si="4"/>
        <v>99.91</v>
      </c>
      <c r="AA6" s="33">
        <f t="shared" si="4"/>
        <v>99.85</v>
      </c>
      <c r="AB6" s="33">
        <f t="shared" si="4"/>
        <v>41.92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78.95</v>
      </c>
      <c r="BQ6" s="33">
        <f t="shared" ref="BQ6:BY6" si="8">IF(BQ7="",NA(),BQ7)</f>
        <v>67.55</v>
      </c>
      <c r="BR6" s="33">
        <f t="shared" si="8"/>
        <v>68.5</v>
      </c>
      <c r="BS6" s="33">
        <f t="shared" si="8"/>
        <v>51.67</v>
      </c>
      <c r="BT6" s="33">
        <f t="shared" si="8"/>
        <v>63.7</v>
      </c>
      <c r="BU6" s="33">
        <f t="shared" si="8"/>
        <v>42.13</v>
      </c>
      <c r="BV6" s="33">
        <f t="shared" si="8"/>
        <v>42.48</v>
      </c>
      <c r="BW6" s="33">
        <f t="shared" si="8"/>
        <v>41.04</v>
      </c>
      <c r="BX6" s="33">
        <f t="shared" si="8"/>
        <v>41.08</v>
      </c>
      <c r="BY6" s="33">
        <f t="shared" si="8"/>
        <v>52.19</v>
      </c>
      <c r="BZ6" s="32" t="str">
        <f>IF(BZ7="","",IF(BZ7="-","【-】","【"&amp;SUBSTITUTE(TEXT(BZ7,"#,##0.00"),"-","△")&amp;"】"))</f>
        <v>【52.78】</v>
      </c>
      <c r="CA6" s="33">
        <f>IF(CA7="",NA(),CA7)</f>
        <v>254.75</v>
      </c>
      <c r="CB6" s="33">
        <f t="shared" ref="CB6:CJ6" si="9">IF(CB7="",NA(),CB7)</f>
        <v>308.07</v>
      </c>
      <c r="CC6" s="33">
        <f t="shared" si="9"/>
        <v>295.07</v>
      </c>
      <c r="CD6" s="33">
        <f t="shared" si="9"/>
        <v>396.6</v>
      </c>
      <c r="CE6" s="33">
        <f t="shared" si="9"/>
        <v>325.63</v>
      </c>
      <c r="CF6" s="33">
        <f t="shared" si="9"/>
        <v>348.41</v>
      </c>
      <c r="CG6" s="33">
        <f t="shared" si="9"/>
        <v>343.8</v>
      </c>
      <c r="CH6" s="33">
        <f t="shared" si="9"/>
        <v>357.08</v>
      </c>
      <c r="CI6" s="33">
        <f t="shared" si="9"/>
        <v>378.08</v>
      </c>
      <c r="CJ6" s="33">
        <f t="shared" si="9"/>
        <v>296.14</v>
      </c>
      <c r="CK6" s="32" t="str">
        <f>IF(CK7="","",IF(CK7="-","【-】","【"&amp;SUBSTITUTE(TEXT(CK7,"#,##0.00"),"-","△")&amp;"】"))</f>
        <v>【289.81】</v>
      </c>
      <c r="CL6" s="33">
        <f>IF(CL7="",NA(),CL7)</f>
        <v>30.2</v>
      </c>
      <c r="CM6" s="33">
        <f t="shared" ref="CM6:CU6" si="10">IF(CM7="",NA(),CM7)</f>
        <v>30.98</v>
      </c>
      <c r="CN6" s="33">
        <f t="shared" si="10"/>
        <v>36.67</v>
      </c>
      <c r="CO6" s="33">
        <f t="shared" si="10"/>
        <v>35.39</v>
      </c>
      <c r="CP6" s="33">
        <f t="shared" si="10"/>
        <v>35.590000000000003</v>
      </c>
      <c r="CQ6" s="33">
        <f t="shared" si="10"/>
        <v>46.85</v>
      </c>
      <c r="CR6" s="33">
        <f t="shared" si="10"/>
        <v>46.06</v>
      </c>
      <c r="CS6" s="33">
        <f t="shared" si="10"/>
        <v>45.95</v>
      </c>
      <c r="CT6" s="33">
        <f t="shared" si="10"/>
        <v>44.69</v>
      </c>
      <c r="CU6" s="33">
        <f t="shared" si="10"/>
        <v>52.31</v>
      </c>
      <c r="CV6" s="32" t="str">
        <f>IF(CV7="","",IF(CV7="-","【-】","【"&amp;SUBSTITUTE(TEXT(CV7,"#,##0.00"),"-","△")&amp;"】"))</f>
        <v>【52.74】</v>
      </c>
      <c r="CW6" s="33">
        <f>IF(CW7="",NA(),CW7)</f>
        <v>62.5</v>
      </c>
      <c r="CX6" s="33">
        <f t="shared" ref="CX6:DF6" si="11">IF(CX7="",NA(),CX7)</f>
        <v>63.59</v>
      </c>
      <c r="CY6" s="33">
        <f t="shared" si="11"/>
        <v>62.89</v>
      </c>
      <c r="CZ6" s="33">
        <f t="shared" si="11"/>
        <v>63.83</v>
      </c>
      <c r="DA6" s="33">
        <f t="shared" si="11"/>
        <v>64.099999999999994</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442089</v>
      </c>
      <c r="D7" s="35">
        <v>47</v>
      </c>
      <c r="E7" s="35">
        <v>17</v>
      </c>
      <c r="F7" s="35">
        <v>5</v>
      </c>
      <c r="G7" s="35">
        <v>0</v>
      </c>
      <c r="H7" s="35" t="s">
        <v>96</v>
      </c>
      <c r="I7" s="35" t="s">
        <v>97</v>
      </c>
      <c r="J7" s="35" t="s">
        <v>98</v>
      </c>
      <c r="K7" s="35" t="s">
        <v>99</v>
      </c>
      <c r="L7" s="35" t="s">
        <v>100</v>
      </c>
      <c r="M7" s="36" t="s">
        <v>101</v>
      </c>
      <c r="N7" s="36" t="s">
        <v>102</v>
      </c>
      <c r="O7" s="36">
        <v>8.19</v>
      </c>
      <c r="P7" s="36">
        <v>98.98</v>
      </c>
      <c r="Q7" s="36">
        <v>3888</v>
      </c>
      <c r="R7" s="36">
        <v>23278</v>
      </c>
      <c r="S7" s="36">
        <v>477.53</v>
      </c>
      <c r="T7" s="36">
        <v>48.75</v>
      </c>
      <c r="U7" s="36">
        <v>1894</v>
      </c>
      <c r="V7" s="36">
        <v>0.75</v>
      </c>
      <c r="W7" s="36">
        <v>2525.33</v>
      </c>
      <c r="X7" s="36">
        <v>73.11</v>
      </c>
      <c r="Y7" s="36">
        <v>100.03</v>
      </c>
      <c r="Z7" s="36">
        <v>99.91</v>
      </c>
      <c r="AA7" s="36">
        <v>99.85</v>
      </c>
      <c r="AB7" s="36">
        <v>41.92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78.95</v>
      </c>
      <c r="BQ7" s="36">
        <v>67.55</v>
      </c>
      <c r="BR7" s="36">
        <v>68.5</v>
      </c>
      <c r="BS7" s="36">
        <v>51.67</v>
      </c>
      <c r="BT7" s="36">
        <v>63.7</v>
      </c>
      <c r="BU7" s="36">
        <v>42.13</v>
      </c>
      <c r="BV7" s="36">
        <v>42.48</v>
      </c>
      <c r="BW7" s="36">
        <v>41.04</v>
      </c>
      <c r="BX7" s="36">
        <v>41.08</v>
      </c>
      <c r="BY7" s="36">
        <v>52.19</v>
      </c>
      <c r="BZ7" s="36">
        <v>52.78</v>
      </c>
      <c r="CA7" s="36">
        <v>254.75</v>
      </c>
      <c r="CB7" s="36">
        <v>308.07</v>
      </c>
      <c r="CC7" s="36">
        <v>295.07</v>
      </c>
      <c r="CD7" s="36">
        <v>396.6</v>
      </c>
      <c r="CE7" s="36">
        <v>325.63</v>
      </c>
      <c r="CF7" s="36">
        <v>348.41</v>
      </c>
      <c r="CG7" s="36">
        <v>343.8</v>
      </c>
      <c r="CH7" s="36">
        <v>357.08</v>
      </c>
      <c r="CI7" s="36">
        <v>378.08</v>
      </c>
      <c r="CJ7" s="36">
        <v>296.14</v>
      </c>
      <c r="CK7" s="36">
        <v>289.81</v>
      </c>
      <c r="CL7" s="36">
        <v>30.2</v>
      </c>
      <c r="CM7" s="36">
        <v>30.98</v>
      </c>
      <c r="CN7" s="36">
        <v>36.67</v>
      </c>
      <c r="CO7" s="36">
        <v>35.39</v>
      </c>
      <c r="CP7" s="36">
        <v>35.590000000000003</v>
      </c>
      <c r="CQ7" s="36">
        <v>46.85</v>
      </c>
      <c r="CR7" s="36">
        <v>46.06</v>
      </c>
      <c r="CS7" s="36">
        <v>45.95</v>
      </c>
      <c r="CT7" s="36">
        <v>44.69</v>
      </c>
      <c r="CU7" s="36">
        <v>52.31</v>
      </c>
      <c r="CV7" s="36">
        <v>52.74</v>
      </c>
      <c r="CW7" s="36">
        <v>62.5</v>
      </c>
      <c r="CX7" s="36">
        <v>63.59</v>
      </c>
      <c r="CY7" s="36">
        <v>62.89</v>
      </c>
      <c r="CZ7" s="36">
        <v>63.83</v>
      </c>
      <c r="DA7" s="36">
        <v>64.099999999999994</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2017-02-08T03:16:20Z</dcterms:created>
  <dcterms:modified xsi:type="dcterms:W3CDTF">2017-02-19T23:57:13Z</dcterms:modified>
  <cp:category/>
</cp:coreProperties>
</file>