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<sst xmlns="http://schemas.openxmlformats.org/spreadsheetml/2006/main" count="221" uniqueCount="111">
  <si>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</si>
  <si>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</si>
  <si>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</si>
  <si>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</si>
  <si>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</si>
  <si>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</si>
  <si>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</si>
  <si>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</si>
  <si>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</si>
  <si>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</si>
  <si>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</si>
  <si>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</si>
  <si>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</si>
  <si>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</si>
  <si>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</si>
  <si>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</si>
  <si>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</si>
  <si>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</si>
  <si>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</si>
  <si>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</si>
  <si>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</si>
  <si>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</si>
  <si>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</si>
  <si>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</si>
  <si>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</si>
  <si>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</si>
  <si>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</si>
  <si>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</si>
  <si>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</si>
  <si>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</si>
  <si>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</si>
  <si>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</si>
  <si>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</si>
  <si>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</si>
  <si>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</si>
  <si>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</si>
  <si>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</si>
  <si>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</si>
  <si>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</si>
  <si>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</si>
  <si>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</si>
  <si>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</si>
  <si>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</si>
  <si>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</si>
  <si>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</si>
  <si>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</si>
  <si>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</si>
  <si>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</si>
  <si>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</si>
  <si>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</si>
  <si>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</si>
  <si>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</si>
  <si>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</si>
  <si>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</si>
  <si>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</si>
  <si>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</si>
  <si>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</si>
  <si>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</si>
  <si>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</si>
  <si>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</si>
  <si>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</si>
  <si>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</si>
  <si>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</si>
  <si>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</si>
  <si>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</si>
  <si>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</si>
  <si>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</si>
  <si>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</si>
  <si>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</si>
  <si>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</si>
  <si>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</si>
  <si>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</si>
  <si>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</si>
  <si>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</si>
  <si>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</si>
  <si>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</si>
  <si>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</si>
  <si>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</si>
  <si>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</si>
  <si>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</si>
  <si>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</si>
  <si>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</si>
  <si>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</si>
  <si>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</si>
  <si>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</si>
  <si>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</si>
  <si>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</si>
  <si>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</si>
  <si>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</si>
  <si>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</si>
  <si>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</si>
  <si>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</si>
  <si>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</si>
  <si>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</si>
  <si>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</si>
  <si>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</si>
  <si>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佐伯市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</si>
  <si>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</si>
  <si>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</si>
  <si>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</si>
  <si>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</si>
  <si>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</si>
  <si>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</si>
  <si>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</si>
  <si>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</si>
  <si>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</si>
  <si>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</si>
  <si>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</si>
  <si>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農業集落排水事業の経営については、①収益的収支比率が100％未満で、単年度収支が赤字であり、料金収入で施設維持管理費用や企業債支払利息等が賄えておらず、使用料以外の収入（一般会計からの繰入金等）に依存しているといえる。
　④企業債残高対事業規模比率については当該事業に係る企業債についてはその償還の大部分に一般会計からの繰入金を充てているため類似団体の平均値を大きく下回っている。
　⑤経費回収率が類似団体平均値を上回り、⑥汚水処理原価は平均値より低くなっていることから、使用料収入の確保や維持管理費の抑制は比較的適正に行われているといえる。
　また、⑦施設利用率及び⑧水洗化率も類似団体平均値を上回っており、比較的適正な水準であるといえる。
</t>
    <rPh sb="204" eb="207">
      <t>ヘイキンチ</t>
    </rPh>
    <rPh sb="255" eb="258">
      <t>ヒカクテキ</t>
    </rPh>
    <rPh sb="258" eb="260">
      <t>テキセイ</t>
    </rPh>
    <rPh sb="261" eb="262">
      <t>オコナ</t>
    </rPh>
    <rPh sb="283" eb="284">
      <t>オヨ</t>
    </rPh>
    <rPh sb="286" eb="289">
      <t>スイセンカ</t>
    </rPh>
    <rPh sb="289" eb="290">
      <t>リツ</t>
    </rPh>
    <rPh sb="291" eb="293">
      <t>ルイジ</t>
    </rPh>
    <rPh sb="293" eb="295">
      <t>ダンタイ</t>
    </rPh>
    <rPh sb="295" eb="297">
      <t>ヘイキン</t>
    </rPh>
    <rPh sb="297" eb="298">
      <t>チ</t>
    </rPh>
    <rPh sb="299" eb="301">
      <t>ウワマワ</t>
    </rPh>
    <rPh sb="306" eb="309">
      <t>ヒカクテキ</t>
    </rPh>
    <rPh sb="309" eb="311">
      <t>テキセイ</t>
    </rPh>
    <rPh sb="312" eb="314">
      <t>スイジュン</t>
    </rPh>
    <phoneticPr fontId="4"/>
  </si>
  <si>
    <t>　農業集落排水処理施設数は10施設で、大半が市町村合併以前に建設・供用開始されたもので、最も古い施設は30年近く経過しており、経年劣化や塩害による施設及び管路の老朽化が進んでいる。処理施設処理能力自体も低下するとともに、管路のひび割れによる雨水等の流入により処理施設にかかる負荷が増加している。</t>
    <rPh sb="1" eb="2">
      <t>ノウ</t>
    </rPh>
    <rPh sb="68" eb="70">
      <t>エンガイ</t>
    </rPh>
    <rPh sb="98" eb="100">
      <t>ジタイ</t>
    </rPh>
    <rPh sb="131" eb="133">
      <t>シセツ</t>
    </rPh>
    <phoneticPr fontId="4"/>
  </si>
  <si>
    <t xml:space="preserve">　今後は、処理施設の老朽化に伴う改築事業の実施が最大の課題である。適正規模での改築の実施、また、企業債の新規発行による負担増に対応するため料金収入の確保や維持管理費の抑制等が必要不可欠である。
　処理区域は広範囲で過疎地域ではあるが、未接続者への加入促進や投資の効率化による経営改善に取り組み、農業振興地域のより一層の環境保全を図りたい。
</t>
    <rPh sb="33" eb="35">
      <t>テキセイ</t>
    </rPh>
    <rPh sb="35" eb="37">
      <t>キボ</t>
    </rPh>
    <rPh sb="39" eb="41">
      <t>カイチク</t>
    </rPh>
    <rPh sb="42" eb="44">
      <t>ジッシ</t>
    </rPh>
    <rPh sb="61" eb="62">
      <t>ゾウ</t>
    </rPh>
    <rPh sb="63" eb="65">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</si>
</sst>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0.28000000000000003</c:v>
                </c:pt>
                <c:pt idx="4">
                  <c:v>0</c:v>
                </c:pt>
              </c:numCache>
            </c:numRef>
          </c:val>
        </c:ser>
        <c:dLbls>
          <c:showLegendKey val="0"/>
          <c:showVal val="0"/>
          <c:showCatName val="0"/>
          <c:showSerName val="0"/>
          <c:showPercent val="0"/>
          <c:showBubbleSize val="0"/>
        </c:dLbls>
        <c:gapWidth val="150"/>
        <c:axId val="33065216"/>
        <c:axId val="3339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3065216"/>
        <c:axId val="33390976"/>
      </c:lineChart>
      <c:dateAx>
        <c:axId val="33065216"/>
        <c:scaling>
          <c:orientation val="minMax"/>
        </c:scaling>
        <c:delete val="1"/>
        <c:axPos val="b"/>
        <c:numFmt formatCode="ge" sourceLinked="1"/>
        <c:majorTickMark val="none"/>
        <c:minorTickMark val="none"/>
        <c:tickLblPos val="none"/>
        <c:crossAx val="33390976"/>
        <c:crosses val="autoZero"/>
        <c:auto val="1"/>
        <c:lblOffset val="100"/>
        <c:baseTimeUnit val="years"/>
      </c:dateAx>
      <c:valAx>
        <c:axId val="3339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c:v>
                </c:pt>
                <c:pt idx="1">
                  <c:v>97.39</c:v>
                </c:pt>
                <c:pt idx="2">
                  <c:v>97.58</c:v>
                </c:pt>
                <c:pt idx="3">
                  <c:v>97.62</c:v>
                </c:pt>
                <c:pt idx="4">
                  <c:v>97.6</c:v>
                </c:pt>
              </c:numCache>
            </c:numRef>
          </c:val>
        </c:ser>
        <c:dLbls>
          <c:showLegendKey val="0"/>
          <c:showVal val="0"/>
          <c:showCatName val="0"/>
          <c:showSerName val="0"/>
          <c:showPercent val="0"/>
          <c:showBubbleSize val="0"/>
        </c:dLbls>
        <c:gapWidth val="150"/>
        <c:axId val="33417088"/>
        <c:axId val="3343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17088"/>
        <c:axId val="33431552"/>
      </c:lineChart>
      <c:dateAx>
        <c:axId val="33417088"/>
        <c:scaling>
          <c:orientation val="minMax"/>
        </c:scaling>
        <c:delete val="1"/>
        <c:axPos val="b"/>
        <c:numFmt formatCode="ge" sourceLinked="1"/>
        <c:majorTickMark val="none"/>
        <c:minorTickMark val="none"/>
        <c:tickLblPos val="none"/>
        <c:crossAx val="33431552"/>
        <c:crosses val="autoZero"/>
        <c:auto val="1"/>
        <c:lblOffset val="100"/>
        <c:baseTimeUnit val="years"/>
      </c:dateAx>
      <c:valAx>
        <c:axId val="3343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41280"/>
        <c:axId val="334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41280"/>
        <c:axId val="33443200"/>
      </c:lineChart>
      <c:dateAx>
        <c:axId val="33441280"/>
        <c:scaling>
          <c:orientation val="minMax"/>
        </c:scaling>
        <c:delete val="1"/>
        <c:axPos val="b"/>
        <c:numFmt formatCode="ge" sourceLinked="1"/>
        <c:majorTickMark val="none"/>
        <c:minorTickMark val="none"/>
        <c:tickLblPos val="none"/>
        <c:crossAx val="33443200"/>
        <c:crosses val="autoZero"/>
        <c:auto val="1"/>
        <c:lblOffset val="100"/>
        <c:baseTimeUnit val="years"/>
      </c:dateAx>
      <c:valAx>
        <c:axId val="334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53184"/>
        <c:axId val="334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53184"/>
        <c:axId val="33455104"/>
      </c:lineChart>
      <c:dateAx>
        <c:axId val="33453184"/>
        <c:scaling>
          <c:orientation val="minMax"/>
        </c:scaling>
        <c:delete val="1"/>
        <c:axPos val="b"/>
        <c:numFmt formatCode="ge" sourceLinked="1"/>
        <c:majorTickMark val="none"/>
        <c:minorTickMark val="none"/>
        <c:tickLblPos val="none"/>
        <c:crossAx val="33455104"/>
        <c:crosses val="autoZero"/>
        <c:auto val="1"/>
        <c:lblOffset val="100"/>
        <c:baseTimeUnit val="years"/>
      </c:dateAx>
      <c:valAx>
        <c:axId val="334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469184"/>
        <c:axId val="3347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469184"/>
        <c:axId val="33471104"/>
      </c:lineChart>
      <c:dateAx>
        <c:axId val="33469184"/>
        <c:scaling>
          <c:orientation val="minMax"/>
        </c:scaling>
        <c:delete val="1"/>
        <c:axPos val="b"/>
        <c:numFmt formatCode="ge" sourceLinked="1"/>
        <c:majorTickMark val="none"/>
        <c:minorTickMark val="none"/>
        <c:tickLblPos val="none"/>
        <c:crossAx val="33471104"/>
        <c:crosses val="autoZero"/>
        <c:auto val="1"/>
        <c:lblOffset val="100"/>
        <c:baseTimeUnit val="years"/>
      </c:dateAx>
      <c:valAx>
        <c:axId val="334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67104"/>
        <c:axId val="335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67104"/>
        <c:axId val="33569024"/>
      </c:lineChart>
      <c:dateAx>
        <c:axId val="33567104"/>
        <c:scaling>
          <c:orientation val="minMax"/>
        </c:scaling>
        <c:delete val="1"/>
        <c:axPos val="b"/>
        <c:numFmt formatCode="ge" sourceLinked="1"/>
        <c:majorTickMark val="none"/>
        <c:minorTickMark val="none"/>
        <c:tickLblPos val="none"/>
        <c:crossAx val="33569024"/>
        <c:crosses val="autoZero"/>
        <c:auto val="1"/>
        <c:lblOffset val="100"/>
        <c:baseTimeUnit val="years"/>
      </c:dateAx>
      <c:valAx>
        <c:axId val="335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267.86</c:v>
                </c:pt>
                <c:pt idx="1">
                  <c:v>149.55000000000001</c:v>
                </c:pt>
                <c:pt idx="2">
                  <c:v>132.63999999999999</c:v>
                </c:pt>
                <c:pt idx="3">
                  <c:v>123.83</c:v>
                </c:pt>
                <c:pt idx="4">
                  <c:v>116.43</c:v>
                </c:pt>
              </c:numCache>
            </c:numRef>
          </c:val>
        </c:ser>
        <c:dLbls>
          <c:showLegendKey val="0"/>
          <c:showVal val="0"/>
          <c:showCatName val="0"/>
          <c:showSerName val="0"/>
          <c:showPercent val="0"/>
          <c:showBubbleSize val="0"/>
        </c:dLbls>
        <c:gapWidth val="150"/>
        <c:axId val="33583104"/>
        <c:axId val="335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3583104"/>
        <c:axId val="33585024"/>
      </c:lineChart>
      <c:dateAx>
        <c:axId val="33583104"/>
        <c:scaling>
          <c:orientation val="minMax"/>
        </c:scaling>
        <c:delete val="1"/>
        <c:axPos val="b"/>
        <c:numFmt formatCode="ge" sourceLinked="1"/>
        <c:majorTickMark val="none"/>
        <c:minorTickMark val="none"/>
        <c:tickLblPos val="none"/>
        <c:crossAx val="33585024"/>
        <c:crosses val="autoZero"/>
        <c:auto val="1"/>
        <c:lblOffset val="100"/>
        <c:baseTimeUnit val="years"/>
      </c:dateAx>
      <c:valAx>
        <c:axId val="335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61.35</c:v>
                </c:pt>
                <c:pt idx="1">
                  <c:v>74.78</c:v>
                </c:pt>
                <c:pt idx="2">
                  <c:v>74.22</c:v>
                </c:pt>
                <c:pt idx="3">
                  <c:v>67.77</c:v>
                </c:pt>
                <c:pt idx="4">
                  <c:v>65.5</c:v>
                </c:pt>
              </c:numCache>
            </c:numRef>
          </c:val>
        </c:ser>
        <c:dLbls>
          <c:showLegendKey val="0"/>
          <c:showVal val="0"/>
          <c:showCatName val="0"/>
          <c:showSerName val="0"/>
          <c:showPercent val="0"/>
          <c:showBubbleSize val="0"/>
        </c:dLbls>
        <c:gapWidth val="150"/>
        <c:axId val="33594752"/>
        <c:axId val="335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3594752"/>
        <c:axId val="33596928"/>
      </c:lineChart>
      <c:dateAx>
        <c:axId val="33594752"/>
        <c:scaling>
          <c:orientation val="minMax"/>
        </c:scaling>
        <c:delete val="1"/>
        <c:axPos val="b"/>
        <c:numFmt formatCode="ge" sourceLinked="1"/>
        <c:majorTickMark val="none"/>
        <c:minorTickMark val="none"/>
        <c:tickLblPos val="none"/>
        <c:crossAx val="33596928"/>
        <c:crosses val="autoZero"/>
        <c:auto val="1"/>
        <c:lblOffset val="100"/>
        <c:baseTimeUnit val="years"/>
      </c:dateAx>
      <c:valAx>
        <c:axId val="335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236.73</c:v>
                </c:pt>
                <c:pt idx="1">
                  <c:v>195.5</c:v>
                </c:pt>
                <c:pt idx="2">
                  <c:v>198.26</c:v>
                </c:pt>
                <c:pt idx="3">
                  <c:v>227.31</c:v>
                </c:pt>
                <c:pt idx="4">
                  <c:v>231.29</c:v>
                </c:pt>
              </c:numCache>
            </c:numRef>
          </c:val>
        </c:ser>
        <c:dLbls>
          <c:showLegendKey val="0"/>
          <c:showVal val="0"/>
          <c:showCatName val="0"/>
          <c:showSerName val="0"/>
          <c:showPercent val="0"/>
          <c:showBubbleSize val="0"/>
        </c:dLbls>
        <c:gapWidth val="150"/>
        <c:axId val="33614848"/>
        <c:axId val="336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3614848"/>
        <c:axId val="33617024"/>
      </c:lineChart>
      <c:dateAx>
        <c:axId val="33614848"/>
        <c:scaling>
          <c:orientation val="minMax"/>
        </c:scaling>
        <c:delete val="1"/>
        <c:axPos val="b"/>
        <c:numFmt formatCode="ge" sourceLinked="1"/>
        <c:majorTickMark val="none"/>
        <c:minorTickMark val="none"/>
        <c:tickLblPos val="none"/>
        <c:crossAx val="33617024"/>
        <c:crosses val="autoZero"/>
        <c:auto val="1"/>
        <c:lblOffset val="100"/>
        <c:baseTimeUnit val="years"/>
      </c:dateAx>
      <c:valAx>
        <c:axId val="336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69.86</c:v>
                </c:pt>
                <c:pt idx="1">
                  <c:v>71.73</c:v>
                </c:pt>
                <c:pt idx="2">
                  <c:v>78.58</c:v>
                </c:pt>
                <c:pt idx="3">
                  <c:v>86.99</c:v>
                </c:pt>
                <c:pt idx="4">
                  <c:v>82.84</c:v>
                </c:pt>
              </c:numCache>
            </c:numRef>
          </c:val>
        </c:ser>
        <c:dLbls>
          <c:showLegendKey val="0"/>
          <c:showVal val="0"/>
          <c:showCatName val="0"/>
          <c:showSerName val="0"/>
          <c:showPercent val="0"/>
          <c:showBubbleSize val="0"/>
        </c:dLbls>
        <c:gapWidth val="150"/>
        <c:axId val="33634944"/>
        <c:axId val="336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3634944"/>
        <c:axId val="33637120"/>
      </c:lineChart>
      <c:dateAx>
        <c:axId val="33634944"/>
        <c:scaling>
          <c:orientation val="minMax"/>
        </c:scaling>
        <c:delete val="1"/>
        <c:axPos val="b"/>
        <c:numFmt formatCode="ge" sourceLinked="1"/>
        <c:majorTickMark val="none"/>
        <c:minorTickMark val="none"/>
        <c:tickLblPos val="none"/>
        <c:crossAx val="33637120"/>
        <c:crosses val="autoZero"/>
        <c:auto val="1"/>
        <c:lblOffset val="100"/>
        <c:baseTimeUnit val="years"/>
      </c:dateAx>
      <c:valAx>
        <c:axId val="336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82.15</c:v>
                </c:pt>
                <c:pt idx="1">
                  <c:v>84.7</c:v>
                </c:pt>
                <c:pt idx="2">
                  <c:v>84.09</c:v>
                </c:pt>
                <c:pt idx="3">
                  <c:v>87.55</c:v>
                </c:pt>
                <c:pt idx="4">
                  <c:v>87.86</c:v>
                </c:pt>
              </c:numCache>
            </c:numRef>
          </c:val>
        </c:ser>
        <c:dLbls>
          <c:showLegendKey val="0"/>
          <c:showVal val="0"/>
          <c:showCatName val="0"/>
          <c:showSerName val="0"/>
          <c:showPercent val="0"/>
          <c:showBubbleSize val="0"/>
        </c:dLbls>
        <c:gapWidth val="150"/>
        <c:axId val="33646848"/>
        <c:axId val="336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3646848"/>
        <c:axId val="33649024"/>
      </c:lineChart>
      <c:dateAx>
        <c:axId val="33646848"/>
        <c:scaling>
          <c:orientation val="minMax"/>
        </c:scaling>
        <c:delete val="1"/>
        <c:axPos val="b"/>
        <c:numFmt formatCode="ge" sourceLinked="1"/>
        <c:majorTickMark val="none"/>
        <c:minorTickMark val="none"/>
        <c:tickLblPos val="none"/>
        <c:crossAx val="33649024"/>
        <c:crosses val="autoZero"/>
        <c:auto val="1"/>
        <c:lblOffset val="100"/>
        <c:baseTimeUnit val="years"/>
      </c:dateAx>
      <c:valAx>
        <c:axId val="336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大分県　佐伯市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75048</v>
      </c>
      <c r="AM8" s="64"/>
      <c r="AN8" s="64"/>
      <c r="AO8" s="64"/>
      <c r="AP8" s="64"/>
      <c r="AQ8" s="64"/>
      <c r="AR8" s="64"/>
      <c r="AS8" s="64"/>
      <c r="AT8" s="63">
        <f>データ!S6</f>
        <v>903.11</v>
      </c>
      <c r="AU8" s="63"/>
      <c r="AV8" s="63"/>
      <c r="AW8" s="63"/>
      <c r="AX8" s="63"/>
      <c r="AY8" s="63"/>
      <c r="AZ8" s="63"/>
      <c r="BA8" s="63"/>
      <c r="BB8" s="63">
        <f>データ!T6</f>
        <v>83.1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10.23</v>
      </c>
      <c r="Q10" s="63"/>
      <c r="R10" s="63"/>
      <c r="S10" s="63"/>
      <c r="T10" s="63"/>
      <c r="U10" s="63"/>
      <c r="V10" s="63"/>
      <c r="W10" s="63">
        <f>データ!P6</f>
        <v>79.2</v>
      </c>
      <c r="X10" s="63"/>
      <c r="Y10" s="63"/>
      <c r="Z10" s="63"/>
      <c r="AA10" s="63"/>
      <c r="AB10" s="63"/>
      <c r="AC10" s="63"/>
      <c r="AD10" s="64">
        <f>データ!Q6</f>
        <v>2860</v>
      </c>
      <c r="AE10" s="64"/>
      <c r="AF10" s="64"/>
      <c r="AG10" s="64"/>
      <c r="AH10" s="64"/>
      <c r="AI10" s="64"/>
      <c r="AJ10" s="64"/>
      <c r="AK10" s="2"/>
      <c r="AL10" s="64">
        <f>データ!U6</f>
        <v>7633</v>
      </c>
      <c r="AM10" s="64"/>
      <c r="AN10" s="64"/>
      <c r="AO10" s="64"/>
      <c r="AP10" s="64"/>
      <c r="AQ10" s="64"/>
      <c r="AR10" s="64"/>
      <c r="AS10" s="64"/>
      <c r="AT10" s="63">
        <f>データ!V6</f>
        <v>3.24</v>
      </c>
      <c r="AU10" s="63"/>
      <c r="AV10" s="63"/>
      <c r="AW10" s="63"/>
      <c r="AX10" s="63"/>
      <c r="AY10" s="63"/>
      <c r="AZ10" s="63"/>
      <c r="BA10" s="63"/>
      <c r="BB10" s="63">
        <f>データ!W6</f>
        <v>2355.86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442054</v>
      </c>
      <c r="D6" s="31">
        <f t="shared" si="3"/>
        <v>47</v>
      </c>
      <c r="E6" s="31">
        <f t="shared" si="3"/>
        <v>17</v>
      </c>
      <c r="F6" s="31">
        <f t="shared" si="3"/>
        <v>5</v>
      </c>
      <c r="G6" s="31">
        <f t="shared" si="3"/>
        <v>0</v>
      </c>
      <c r="H6" s="31" t="str">
        <f t="shared" si="3"/>
        <v>大分県　佐伯市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10.23</v>
      </c>
      <c r="P6" s="32">
        <f t="shared" si="3"/>
        <v>79.2</v>
      </c>
      <c r="Q6" s="32">
        <f t="shared" si="3"/>
        <v>2860</v>
      </c>
      <c r="R6" s="32">
        <f t="shared" si="3"/>
        <v>75048</v>
      </c>
      <c r="S6" s="32">
        <f t="shared" si="3"/>
        <v>903.11</v>
      </c>
      <c r="T6" s="32">
        <f t="shared" si="3"/>
        <v>83.1</v>
      </c>
      <c r="U6" s="32">
        <f t="shared" si="3"/>
        <v>7633</v>
      </c>
      <c r="V6" s="32">
        <f t="shared" si="3"/>
        <v>3.24</v>
      </c>
      <c r="W6" s="32">
        <f t="shared" si="3"/>
        <v>2355.86</v>
      </c>
      <c r="X6" s="33">
        <f>IF(X7="",NA(),X7)</f>
        <v>95.2</v>
      </c>
      <c r="Y6" s="33">
        <f t="shared" ref="Y6:AG6" si="4">IF(Y7="",NA(),Y7)</f>
        <v>97.39</v>
      </c>
      <c r="Z6" s="33">
        <f t="shared" si="4"/>
        <v>97.58</v>
      </c>
      <c r="AA6" s="33">
        <f t="shared" si="4"/>
        <v>97.62</v>
      </c>
      <c r="AB6" s="33">
        <f t="shared" si="4"/>
        <v>97.6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267.86</v>
      </c>
      <c r="BF6" s="33">
        <f t="shared" ref="BF6:BN6" si="7">IF(BF7="",NA(),BF7)</f>
        <v>149.55000000000001</v>
      </c>
      <c r="BG6" s="33">
        <f t="shared" si="7"/>
        <v>132.63999999999999</v>
      </c>
      <c r="BH6" s="33">
        <f t="shared" si="7"/>
        <v>123.83</v>
      </c>
      <c r="BI6" s="33">
        <f t="shared" si="7"/>
        <v>116.43</v>
      </c>
      <c r="BJ6" s="33">
        <f t="shared" si="7"/>
        <v>1239.2</v>
      </c>
      <c r="BK6" s="33">
        <f t="shared" si="7"/>
        <v>1197.82</v>
      </c>
      <c r="BL6" s="33">
        <f t="shared" si="7"/>
        <v>1126.77</v>
      </c>
      <c r="BM6" s="33">
        <f t="shared" si="7"/>
        <v>1044.8</v>
      </c>
      <c r="BN6" s="33">
        <f t="shared" si="7"/>
        <v>1081.8</v>
      </c>
      <c r="BO6" s="32" t="str">
        <f>IF(BO7="","",IF(BO7="-","【-】","【"&amp;SUBSTITUTE(TEXT(BO7,"#,##0.00"),"-","△")&amp;"】"))</f>
        <v>【1,015.77】</v>
      </c>
      <c r="BP6" s="33">
        <f>IF(BP7="",NA(),BP7)</f>
        <v>61.35</v>
      </c>
      <c r="BQ6" s="33">
        <f t="shared" ref="BQ6:BY6" si="8">IF(BQ7="",NA(),BQ7)</f>
        <v>74.78</v>
      </c>
      <c r="BR6" s="33">
        <f t="shared" si="8"/>
        <v>74.22</v>
      </c>
      <c r="BS6" s="33">
        <f t="shared" si="8"/>
        <v>67.77</v>
      </c>
      <c r="BT6" s="33">
        <f t="shared" si="8"/>
        <v>65.5</v>
      </c>
      <c r="BU6" s="33">
        <f t="shared" si="8"/>
        <v>51.56</v>
      </c>
      <c r="BV6" s="33">
        <f t="shared" si="8"/>
        <v>51.03</v>
      </c>
      <c r="BW6" s="33">
        <f t="shared" si="8"/>
        <v>50.9</v>
      </c>
      <c r="BX6" s="33">
        <f t="shared" si="8"/>
        <v>50.82</v>
      </c>
      <c r="BY6" s="33">
        <f t="shared" si="8"/>
        <v>52.19</v>
      </c>
      <c r="BZ6" s="32" t="str">
        <f>IF(BZ7="","",IF(BZ7="-","【-】","【"&amp;SUBSTITUTE(TEXT(BZ7,"#,##0.00"),"-","△")&amp;"】"))</f>
        <v>【52.78】</v>
      </c>
      <c r="CA6" s="33">
        <f>IF(CA7="",NA(),CA7)</f>
        <v>236.73</v>
      </c>
      <c r="CB6" s="33">
        <f t="shared" ref="CB6:CJ6" si="9">IF(CB7="",NA(),CB7)</f>
        <v>195.5</v>
      </c>
      <c r="CC6" s="33">
        <f t="shared" si="9"/>
        <v>198.26</v>
      </c>
      <c r="CD6" s="33">
        <f t="shared" si="9"/>
        <v>227.31</v>
      </c>
      <c r="CE6" s="33">
        <f t="shared" si="9"/>
        <v>231.29</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69.86</v>
      </c>
      <c r="CM6" s="33">
        <f t="shared" ref="CM6:CU6" si="10">IF(CM7="",NA(),CM7)</f>
        <v>71.73</v>
      </c>
      <c r="CN6" s="33">
        <f t="shared" si="10"/>
        <v>78.58</v>
      </c>
      <c r="CO6" s="33">
        <f t="shared" si="10"/>
        <v>86.99</v>
      </c>
      <c r="CP6" s="33">
        <f t="shared" si="10"/>
        <v>82.84</v>
      </c>
      <c r="CQ6" s="33">
        <f t="shared" si="10"/>
        <v>55.2</v>
      </c>
      <c r="CR6" s="33">
        <f t="shared" si="10"/>
        <v>54.74</v>
      </c>
      <c r="CS6" s="33">
        <f t="shared" si="10"/>
        <v>53.78</v>
      </c>
      <c r="CT6" s="33">
        <f t="shared" si="10"/>
        <v>53.24</v>
      </c>
      <c r="CU6" s="33">
        <f t="shared" si="10"/>
        <v>52.31</v>
      </c>
      <c r="CV6" s="32" t="str">
        <f>IF(CV7="","",IF(CV7="-","【-】","【"&amp;SUBSTITUTE(TEXT(CV7,"#,##0.00"),"-","△")&amp;"】"))</f>
        <v>【52.74】</v>
      </c>
      <c r="CW6" s="33">
        <f>IF(CW7="",NA(),CW7)</f>
        <v>82.15</v>
      </c>
      <c r="CX6" s="33">
        <f t="shared" ref="CX6:DF6" si="11">IF(CX7="",NA(),CX7)</f>
        <v>84.7</v>
      </c>
      <c r="CY6" s="33">
        <f t="shared" si="11"/>
        <v>84.09</v>
      </c>
      <c r="CZ6" s="33">
        <f t="shared" si="11"/>
        <v>87.55</v>
      </c>
      <c r="DA6" s="33">
        <f t="shared" si="11"/>
        <v>87.86</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0.28000000000000003</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442054</v>
      </c>
      <c r="D7" s="35">
        <v>47</v>
      </c>
      <c r="E7" s="35">
        <v>17</v>
      </c>
      <c r="F7" s="35">
        <v>5</v>
      </c>
      <c r="G7" s="35">
        <v>0</v>
      </c>
      <c r="H7" s="35" t="s">
        <v>96</v>
      </c>
      <c r="I7" s="35" t="s">
        <v>97</v>
      </c>
      <c r="J7" s="35" t="s">
        <v>98</v>
      </c>
      <c r="K7" s="35" t="s">
        <v>99</v>
      </c>
      <c r="L7" s="35" t="s">
        <v>100</v>
      </c>
      <c r="M7" s="36" t="s">
        <v>101</v>
      </c>
      <c r="N7" s="36" t="s">
        <v>102</v>
      </c>
      <c r="O7" s="36">
        <v>10.23</v>
      </c>
      <c r="P7" s="36">
        <v>79.2</v>
      </c>
      <c r="Q7" s="36">
        <v>2860</v>
      </c>
      <c r="R7" s="36">
        <v>75048</v>
      </c>
      <c r="S7" s="36">
        <v>903.11</v>
      </c>
      <c r="T7" s="36">
        <v>83.1</v>
      </c>
      <c r="U7" s="36">
        <v>7633</v>
      </c>
      <c r="V7" s="36">
        <v>3.24</v>
      </c>
      <c r="W7" s="36">
        <v>2355.86</v>
      </c>
      <c r="X7" s="36">
        <v>95.2</v>
      </c>
      <c r="Y7" s="36">
        <v>97.39</v>
      </c>
      <c r="Z7" s="36">
        <v>97.58</v>
      </c>
      <c r="AA7" s="36">
        <v>97.62</v>
      </c>
      <c r="AB7" s="36">
        <v>97.6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267.86</v>
      </c>
      <c r="BF7" s="36">
        <v>149.55000000000001</v>
      </c>
      <c r="BG7" s="36">
        <v>132.63999999999999</v>
      </c>
      <c r="BH7" s="36">
        <v>123.83</v>
      </c>
      <c r="BI7" s="36">
        <v>116.43</v>
      </c>
      <c r="BJ7" s="36">
        <v>1239.2</v>
      </c>
      <c r="BK7" s="36">
        <v>1197.82</v>
      </c>
      <c r="BL7" s="36">
        <v>1126.77</v>
      </c>
      <c r="BM7" s="36">
        <v>1044.8</v>
      </c>
      <c r="BN7" s="36">
        <v>1081.8</v>
      </c>
      <c r="BO7" s="36">
        <v>1015.77</v>
      </c>
      <c r="BP7" s="36">
        <v>61.35</v>
      </c>
      <c r="BQ7" s="36">
        <v>74.78</v>
      </c>
      <c r="BR7" s="36">
        <v>74.22</v>
      </c>
      <c r="BS7" s="36">
        <v>67.77</v>
      </c>
      <c r="BT7" s="36">
        <v>65.5</v>
      </c>
      <c r="BU7" s="36">
        <v>51.56</v>
      </c>
      <c r="BV7" s="36">
        <v>51.03</v>
      </c>
      <c r="BW7" s="36">
        <v>50.9</v>
      </c>
      <c r="BX7" s="36">
        <v>50.82</v>
      </c>
      <c r="BY7" s="36">
        <v>52.19</v>
      </c>
      <c r="BZ7" s="36">
        <v>52.78</v>
      </c>
      <c r="CA7" s="36">
        <v>236.73</v>
      </c>
      <c r="CB7" s="36">
        <v>195.5</v>
      </c>
      <c r="CC7" s="36">
        <v>198.26</v>
      </c>
      <c r="CD7" s="36">
        <v>227.31</v>
      </c>
      <c r="CE7" s="36">
        <v>231.29</v>
      </c>
      <c r="CF7" s="36">
        <v>283.26</v>
      </c>
      <c r="CG7" s="36">
        <v>289.60000000000002</v>
      </c>
      <c r="CH7" s="36">
        <v>293.27</v>
      </c>
      <c r="CI7" s="36">
        <v>300.52</v>
      </c>
      <c r="CJ7" s="36">
        <v>296.14</v>
      </c>
      <c r="CK7" s="36">
        <v>289.81</v>
      </c>
      <c r="CL7" s="36">
        <v>69.86</v>
      </c>
      <c r="CM7" s="36">
        <v>71.73</v>
      </c>
      <c r="CN7" s="36">
        <v>78.58</v>
      </c>
      <c r="CO7" s="36">
        <v>86.99</v>
      </c>
      <c r="CP7" s="36">
        <v>82.84</v>
      </c>
      <c r="CQ7" s="36">
        <v>55.2</v>
      </c>
      <c r="CR7" s="36">
        <v>54.74</v>
      </c>
      <c r="CS7" s="36">
        <v>53.78</v>
      </c>
      <c r="CT7" s="36">
        <v>53.24</v>
      </c>
      <c r="CU7" s="36">
        <v>52.31</v>
      </c>
      <c r="CV7" s="36">
        <v>52.74</v>
      </c>
      <c r="CW7" s="36">
        <v>82.15</v>
      </c>
      <c r="CX7" s="36">
        <v>84.7</v>
      </c>
      <c r="CY7" s="36">
        <v>84.09</v>
      </c>
      <c r="CZ7" s="36">
        <v>87.55</v>
      </c>
      <c r="DA7" s="36">
        <v>87.86</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0.28000000000000003</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2017-02-08T03:16:18Z</dcterms:created>
  <dcterms:modified xsi:type="dcterms:W3CDTF">2017-02-19T23:50:04Z</dcterms:modified>
  <cp:category/>
</cp:coreProperties>
</file>