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320" windowHeight="81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<sst xmlns="http://schemas.openxmlformats.org/spreadsheetml/2006/main" count="221" uniqueCount="111">
  <si>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</si>
  <si>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</si>
  <si>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</si>
  <si>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</si>
  <si>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</si>
  <si>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</si>
  <si>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</si>
  <si>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</si>
  <si>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</si>
  <si>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</si>
  <si>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</si>
  <si>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</si>
  <si>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</si>
  <si>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</si>
  <si>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</si>
  <si>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</si>
  <si>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</si>
  <si>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</si>
  <si>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</si>
  <si>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</si>
  <si>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</si>
  <si>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</si>
  <si>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</si>
  <si>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</si>
  <si>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</si>
  <si>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</si>
  <si>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</si>
  <si>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</si>
  <si>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</si>
  <si>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</si>
  <si>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</si>
  <si>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</si>
  <si>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</si>
  <si>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</si>
  <si>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</si>
  <si>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</si>
  <si>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</si>
  <si>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</si>
  <si>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</si>
  <si>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</si>
  <si>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</si>
  <si>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</si>
  <si>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</si>
  <si>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</si>
  <si>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</si>
  <si>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</si>
  <si>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</si>
  <si>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</si>
  <si>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</si>
  <si>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</si>
  <si>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</si>
  <si>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</si>
  <si>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</si>
  <si>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</si>
  <si>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</si>
  <si>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</si>
  <si>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</si>
  <si>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</si>
  <si>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</si>
  <si>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</si>
  <si>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</si>
  <si>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</si>
  <si>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</si>
  <si>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</si>
  <si>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</si>
  <si>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</si>
  <si>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</si>
  <si>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</si>
  <si>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</si>
  <si>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</si>
  <si>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</si>
  <si>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</si>
  <si>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</si>
  <si>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</si>
  <si>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</si>
  <si>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</si>
  <si>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</si>
  <si>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</si>
  <si>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</si>
  <si>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</si>
  <si>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</si>
  <si>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</si>
  <si>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</si>
  <si>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</si>
  <si>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</si>
  <si>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</si>
  <si>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</si>
  <si>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</si>
  <si>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</si>
  <si>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</si>
  <si>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</si>
  <si>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</si>
  <si>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</si>
  <si>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</si>
  <si>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</si>
  <si>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</si>
  <si>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姫島村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</si>
  <si>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</si>
  <si>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</si>
  <si>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</si>
  <si>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</si>
  <si>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</si>
  <si>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</si>
  <si>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</si>
  <si>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</si>
  <si>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</si>
  <si>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</si>
  <si>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</si>
  <si>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使用料収入は人口の減少により減少しているものの、一般会計からの繰入を行い収支比率は過去5年を見ても概ね100％の水準を保っている。引き続き、使用料収入の確保及び維持管理費の節減に努める。
　④債務残高については、浄化センター建設費や船団方式建設費負担金等の施設整備に村債を発行しているが、ピーク時の平成10年度以降毎年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⑤経費回収率については、歳出削減策を行っているが、類団平均に比して大幅に低い。今後も引き続き物件費等の節減に努め、経営の健全化を図る。
　⑥汚水処理原価は、有収水量が人口の減少により減少傾向にある。引き続き接続率の向上による有収水量の増加及び維持管理費の節減に努める。類団及び国平均に比して低いが、今後も引き続き経費の節減に努め、経営の健全化を図る。
　⑦施設利用率は、人口の減少で有収水量の減少と水洗化率の伸び悩みにより減少している状態が続いている。
　⑧水洗化率は、類似団体と比較すると高い状態だが伸び悩んでいる。引き続き、未接続世帯への普及促進を図り、水洗化率の向上に努める。</t>
    <phoneticPr fontId="4"/>
  </si>
  <si>
    <t>　平成8年から供用を開始し、20年を経過しているため、施設の老朽化が進んでいる。平成25年度より長寿命化計画を策定し、平成29、30年度に長寿命化対策工事を行い、計画的に施設の延命化を図って行くが、将来の施設の改築等にあたり、今後、経営に与える影響等についての検討が必要となる。</t>
    <rPh sb="1" eb="3">
      <t>ヘイセイ</t>
    </rPh>
    <rPh sb="40" eb="42">
      <t>ヘイセイ</t>
    </rPh>
    <rPh sb="59" eb="61">
      <t>ヘイセイ</t>
    </rPh>
    <rPh sb="66" eb="68">
      <t>ネンド</t>
    </rPh>
    <rPh sb="69" eb="70">
      <t>チョウ</t>
    </rPh>
    <rPh sb="70" eb="73">
      <t>ジュミョウカ</t>
    </rPh>
    <rPh sb="73" eb="75">
      <t>タイサク</t>
    </rPh>
    <rPh sb="75" eb="77">
      <t>コウジ</t>
    </rPh>
    <rPh sb="78" eb="79">
      <t>オコナ</t>
    </rPh>
    <rPh sb="81" eb="84">
      <t>ケイカクテキ</t>
    </rPh>
    <rPh sb="95" eb="96">
      <t>イ</t>
    </rPh>
    <phoneticPr fontId="4"/>
  </si>
  <si>
    <t>普及率は、83.71％であり、漁業集落排水事業と合わせると100％となっている。水洗化率は93.13％、漁業集落排水事業と合わせて93.52％である。今後も引き続き未接続世帯の加入促進を図り、水洗化率100％を目指す。供用開始から20年が経過し、施設の老朽化が進んでいる。今後、施設の維持補修費の増加が見込まれるが、平成25年度に策定した長寿命化計画に沿った施設の延命化工事を行い、維持補修費の縮減に努める。</t>
    <rPh sb="158" eb="160">
      <t>ヘイセイ</t>
    </rPh>
    <rPh sb="162" eb="16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</si>
</sst>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4981248"/>
        <c:axId val="2549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54981248"/>
        <c:axId val="254983168"/>
      </c:lineChart>
      <c:dateAx>
        <c:axId val="254981248"/>
        <c:scaling>
          <c:orientation val="minMax"/>
        </c:scaling>
        <c:delete val="1"/>
        <c:axPos val="b"/>
        <c:numFmt formatCode="ge" sourceLinked="1"/>
        <c:majorTickMark val="none"/>
        <c:minorTickMark val="none"/>
        <c:tickLblPos val="none"/>
        <c:crossAx val="254983168"/>
        <c:crosses val="autoZero"/>
        <c:auto val="1"/>
        <c:lblOffset val="100"/>
        <c:baseTimeUnit val="years"/>
      </c:dateAx>
      <c:valAx>
        <c:axId val="2549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32.99</c:v>
                </c:pt>
                <c:pt idx="1">
                  <c:v>32.5</c:v>
                </c:pt>
                <c:pt idx="2">
                  <c:v>32.78</c:v>
                </c:pt>
                <c:pt idx="3">
                  <c:v>31.94</c:v>
                </c:pt>
                <c:pt idx="4">
                  <c:v>31.46</c:v>
                </c:pt>
              </c:numCache>
            </c:numRef>
          </c:val>
        </c:ser>
        <c:dLbls>
          <c:showLegendKey val="0"/>
          <c:showVal val="0"/>
          <c:showCatName val="0"/>
          <c:showSerName val="0"/>
          <c:showPercent val="0"/>
          <c:showBubbleSize val="0"/>
        </c:dLbls>
        <c:gapWidth val="150"/>
        <c:axId val="255378944"/>
        <c:axId val="2553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55378944"/>
        <c:axId val="255380864"/>
      </c:lineChart>
      <c:dateAx>
        <c:axId val="255378944"/>
        <c:scaling>
          <c:orientation val="minMax"/>
        </c:scaling>
        <c:delete val="1"/>
        <c:axPos val="b"/>
        <c:numFmt formatCode="ge" sourceLinked="1"/>
        <c:majorTickMark val="none"/>
        <c:minorTickMark val="none"/>
        <c:tickLblPos val="none"/>
        <c:crossAx val="255380864"/>
        <c:crosses val="autoZero"/>
        <c:auto val="1"/>
        <c:lblOffset val="100"/>
        <c:baseTimeUnit val="years"/>
      </c:dateAx>
      <c:valAx>
        <c:axId val="2553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92.02</c:v>
                </c:pt>
                <c:pt idx="1">
                  <c:v>92.49</c:v>
                </c:pt>
                <c:pt idx="2">
                  <c:v>92.59</c:v>
                </c:pt>
                <c:pt idx="3">
                  <c:v>92.67</c:v>
                </c:pt>
                <c:pt idx="4">
                  <c:v>93.13</c:v>
                </c:pt>
              </c:numCache>
            </c:numRef>
          </c:val>
        </c:ser>
        <c:dLbls>
          <c:showLegendKey val="0"/>
          <c:showVal val="0"/>
          <c:showCatName val="0"/>
          <c:showSerName val="0"/>
          <c:showPercent val="0"/>
          <c:showBubbleSize val="0"/>
        </c:dLbls>
        <c:gapWidth val="150"/>
        <c:axId val="255419520"/>
        <c:axId val="2554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55419520"/>
        <c:axId val="255421440"/>
      </c:lineChart>
      <c:dateAx>
        <c:axId val="255419520"/>
        <c:scaling>
          <c:orientation val="minMax"/>
        </c:scaling>
        <c:delete val="1"/>
        <c:axPos val="b"/>
        <c:numFmt formatCode="ge" sourceLinked="1"/>
        <c:majorTickMark val="none"/>
        <c:minorTickMark val="none"/>
        <c:tickLblPos val="none"/>
        <c:crossAx val="255421440"/>
        <c:crosses val="autoZero"/>
        <c:auto val="1"/>
        <c:lblOffset val="100"/>
        <c:baseTimeUnit val="years"/>
      </c:dateAx>
      <c:valAx>
        <c:axId val="2554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100.07</c:v>
                </c:pt>
                <c:pt idx="1">
                  <c:v>99.84</c:v>
                </c:pt>
                <c:pt idx="2">
                  <c:v>99.87</c:v>
                </c:pt>
                <c:pt idx="3">
                  <c:v>99.87</c:v>
                </c:pt>
                <c:pt idx="4">
                  <c:v>99.97</c:v>
                </c:pt>
              </c:numCache>
            </c:numRef>
          </c:val>
        </c:ser>
        <c:dLbls>
          <c:showLegendKey val="0"/>
          <c:showVal val="0"/>
          <c:showCatName val="0"/>
          <c:showSerName val="0"/>
          <c:showPercent val="0"/>
          <c:showBubbleSize val="0"/>
        </c:dLbls>
        <c:gapWidth val="150"/>
        <c:axId val="255030016"/>
        <c:axId val="2550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030016"/>
        <c:axId val="255031936"/>
      </c:lineChart>
      <c:dateAx>
        <c:axId val="255030016"/>
        <c:scaling>
          <c:orientation val="minMax"/>
        </c:scaling>
        <c:delete val="1"/>
        <c:axPos val="b"/>
        <c:numFmt formatCode="ge" sourceLinked="1"/>
        <c:majorTickMark val="none"/>
        <c:minorTickMark val="none"/>
        <c:tickLblPos val="none"/>
        <c:crossAx val="255031936"/>
        <c:crosses val="autoZero"/>
        <c:auto val="1"/>
        <c:lblOffset val="100"/>
        <c:baseTimeUnit val="years"/>
      </c:dateAx>
      <c:valAx>
        <c:axId val="2550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064320"/>
        <c:axId val="2550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064320"/>
        <c:axId val="255082880"/>
      </c:lineChart>
      <c:dateAx>
        <c:axId val="255064320"/>
        <c:scaling>
          <c:orientation val="minMax"/>
        </c:scaling>
        <c:delete val="1"/>
        <c:axPos val="b"/>
        <c:numFmt formatCode="ge" sourceLinked="1"/>
        <c:majorTickMark val="none"/>
        <c:minorTickMark val="none"/>
        <c:tickLblPos val="none"/>
        <c:crossAx val="255082880"/>
        <c:crosses val="autoZero"/>
        <c:auto val="1"/>
        <c:lblOffset val="100"/>
        <c:baseTimeUnit val="years"/>
      </c:dateAx>
      <c:valAx>
        <c:axId val="2550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096704"/>
        <c:axId val="2550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096704"/>
        <c:axId val="255098880"/>
      </c:lineChart>
      <c:dateAx>
        <c:axId val="255096704"/>
        <c:scaling>
          <c:orientation val="minMax"/>
        </c:scaling>
        <c:delete val="1"/>
        <c:axPos val="b"/>
        <c:numFmt formatCode="ge" sourceLinked="1"/>
        <c:majorTickMark val="none"/>
        <c:minorTickMark val="none"/>
        <c:tickLblPos val="none"/>
        <c:crossAx val="255098880"/>
        <c:crosses val="autoZero"/>
        <c:auto val="1"/>
        <c:lblOffset val="100"/>
        <c:baseTimeUnit val="years"/>
      </c:dateAx>
      <c:valAx>
        <c:axId val="2550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106432"/>
        <c:axId val="2551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106432"/>
        <c:axId val="255120896"/>
      </c:lineChart>
      <c:dateAx>
        <c:axId val="255106432"/>
        <c:scaling>
          <c:orientation val="minMax"/>
        </c:scaling>
        <c:delete val="1"/>
        <c:axPos val="b"/>
        <c:numFmt formatCode="ge" sourceLinked="1"/>
        <c:majorTickMark val="none"/>
        <c:minorTickMark val="none"/>
        <c:tickLblPos val="none"/>
        <c:crossAx val="255120896"/>
        <c:crosses val="autoZero"/>
        <c:auto val="1"/>
        <c:lblOffset val="100"/>
        <c:baseTimeUnit val="years"/>
      </c:dateAx>
      <c:valAx>
        <c:axId val="2551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486976"/>
        <c:axId val="2554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486976"/>
        <c:axId val="255493248"/>
      </c:lineChart>
      <c:dateAx>
        <c:axId val="255486976"/>
        <c:scaling>
          <c:orientation val="minMax"/>
        </c:scaling>
        <c:delete val="1"/>
        <c:axPos val="b"/>
        <c:numFmt formatCode="ge" sourceLinked="1"/>
        <c:majorTickMark val="none"/>
        <c:minorTickMark val="none"/>
        <c:tickLblPos val="none"/>
        <c:crossAx val="255493248"/>
        <c:crosses val="autoZero"/>
        <c:auto val="1"/>
        <c:lblOffset val="100"/>
        <c:baseTimeUnit val="years"/>
      </c:dateAx>
      <c:valAx>
        <c:axId val="2554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5507072"/>
        <c:axId val="255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55507072"/>
        <c:axId val="255202048"/>
      </c:lineChart>
      <c:dateAx>
        <c:axId val="255507072"/>
        <c:scaling>
          <c:orientation val="minMax"/>
        </c:scaling>
        <c:delete val="1"/>
        <c:axPos val="b"/>
        <c:numFmt formatCode="ge" sourceLinked="1"/>
        <c:majorTickMark val="none"/>
        <c:minorTickMark val="none"/>
        <c:tickLblPos val="none"/>
        <c:crossAx val="255202048"/>
        <c:crosses val="autoZero"/>
        <c:auto val="1"/>
        <c:lblOffset val="100"/>
        <c:baseTimeUnit val="years"/>
      </c:dateAx>
      <c:valAx>
        <c:axId val="255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62.51</c:v>
                </c:pt>
                <c:pt idx="1">
                  <c:v>67</c:v>
                </c:pt>
                <c:pt idx="2">
                  <c:v>51.27</c:v>
                </c:pt>
                <c:pt idx="3">
                  <c:v>53.34</c:v>
                </c:pt>
                <c:pt idx="4">
                  <c:v>59.64</c:v>
                </c:pt>
              </c:numCache>
            </c:numRef>
          </c:val>
        </c:ser>
        <c:dLbls>
          <c:showLegendKey val="0"/>
          <c:showVal val="0"/>
          <c:showCatName val="0"/>
          <c:showSerName val="0"/>
          <c:showPercent val="0"/>
          <c:showBubbleSize val="0"/>
        </c:dLbls>
        <c:gapWidth val="150"/>
        <c:axId val="255232256"/>
        <c:axId val="2552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55232256"/>
        <c:axId val="255234432"/>
      </c:lineChart>
      <c:dateAx>
        <c:axId val="255232256"/>
        <c:scaling>
          <c:orientation val="minMax"/>
        </c:scaling>
        <c:delete val="1"/>
        <c:axPos val="b"/>
        <c:numFmt formatCode="ge" sourceLinked="1"/>
        <c:majorTickMark val="none"/>
        <c:minorTickMark val="none"/>
        <c:tickLblPos val="none"/>
        <c:crossAx val="255234432"/>
        <c:crosses val="autoZero"/>
        <c:auto val="1"/>
        <c:lblOffset val="100"/>
        <c:baseTimeUnit val="years"/>
      </c:dateAx>
      <c:valAx>
        <c:axId val="2552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180.02</c:v>
                </c:pt>
                <c:pt idx="1">
                  <c:v>169.79</c:v>
                </c:pt>
                <c:pt idx="2">
                  <c:v>223.3</c:v>
                </c:pt>
                <c:pt idx="3">
                  <c:v>220.41</c:v>
                </c:pt>
                <c:pt idx="4">
                  <c:v>196.49</c:v>
                </c:pt>
              </c:numCache>
            </c:numRef>
          </c:val>
        </c:ser>
        <c:dLbls>
          <c:showLegendKey val="0"/>
          <c:showVal val="0"/>
          <c:showCatName val="0"/>
          <c:showSerName val="0"/>
          <c:showPercent val="0"/>
          <c:showBubbleSize val="0"/>
        </c:dLbls>
        <c:gapWidth val="150"/>
        <c:axId val="255342464"/>
        <c:axId val="2553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55342464"/>
        <c:axId val="255348736"/>
      </c:lineChart>
      <c:dateAx>
        <c:axId val="255342464"/>
        <c:scaling>
          <c:orientation val="minMax"/>
        </c:scaling>
        <c:delete val="1"/>
        <c:axPos val="b"/>
        <c:numFmt formatCode="ge" sourceLinked="1"/>
        <c:majorTickMark val="none"/>
        <c:minorTickMark val="none"/>
        <c:tickLblPos val="none"/>
        <c:crossAx val="255348736"/>
        <c:crosses val="autoZero"/>
        <c:auto val="1"/>
        <c:lblOffset val="100"/>
        <c:baseTimeUnit val="years"/>
      </c:dateAx>
      <c:valAx>
        <c:axId val="2553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姫島村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2202</v>
      </c>
      <c r="AM8" s="64"/>
      <c r="AN8" s="64"/>
      <c r="AO8" s="64"/>
      <c r="AP8" s="64"/>
      <c r="AQ8" s="64"/>
      <c r="AR8" s="64"/>
      <c r="AS8" s="64"/>
      <c r="AT8" s="63">
        <f>データ!S6</f>
        <v>6.98</v>
      </c>
      <c r="AU8" s="63"/>
      <c r="AV8" s="63"/>
      <c r="AW8" s="63"/>
      <c r="AX8" s="63"/>
      <c r="AY8" s="63"/>
      <c r="AZ8" s="63"/>
      <c r="BA8" s="63"/>
      <c r="BB8" s="63">
        <f>データ!T6</f>
        <v>315.47000000000003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83.71</v>
      </c>
      <c r="Q10" s="63"/>
      <c r="R10" s="63"/>
      <c r="S10" s="63"/>
      <c r="T10" s="63"/>
      <c r="U10" s="63"/>
      <c r="V10" s="63"/>
      <c r="W10" s="63">
        <f>データ!P6</f>
        <v>94.17</v>
      </c>
      <c r="X10" s="63"/>
      <c r="Y10" s="63"/>
      <c r="Z10" s="63"/>
      <c r="AA10" s="63"/>
      <c r="AB10" s="63"/>
      <c r="AC10" s="63"/>
      <c r="AD10" s="64">
        <f>データ!Q6</f>
        <v>2160</v>
      </c>
      <c r="AE10" s="64"/>
      <c r="AF10" s="64"/>
      <c r="AG10" s="64"/>
      <c r="AH10" s="64"/>
      <c r="AI10" s="64"/>
      <c r="AJ10" s="64"/>
      <c r="AK10" s="2"/>
      <c r="AL10" s="64">
        <f>データ!U6</f>
        <v>1834</v>
      </c>
      <c r="AM10" s="64"/>
      <c r="AN10" s="64"/>
      <c r="AO10" s="64"/>
      <c r="AP10" s="64"/>
      <c r="AQ10" s="64"/>
      <c r="AR10" s="64"/>
      <c r="AS10" s="64"/>
      <c r="AT10" s="63">
        <f>データ!V6</f>
        <v>0.71</v>
      </c>
      <c r="AU10" s="63"/>
      <c r="AV10" s="63"/>
      <c r="AW10" s="63"/>
      <c r="AX10" s="63"/>
      <c r="AY10" s="63"/>
      <c r="AZ10" s="63"/>
      <c r="BA10" s="63"/>
      <c r="BB10" s="63">
        <f>データ!W6</f>
        <v>2583.1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443221</v>
      </c>
      <c r="D6" s="31">
        <f t="shared" si="3"/>
        <v>47</v>
      </c>
      <c r="E6" s="31">
        <f t="shared" si="3"/>
        <v>17</v>
      </c>
      <c r="F6" s="31">
        <f t="shared" si="3"/>
        <v>4</v>
      </c>
      <c r="G6" s="31">
        <f t="shared" si="3"/>
        <v>0</v>
      </c>
      <c r="H6" s="31" t="str">
        <f t="shared" si="3"/>
        <v>大分県　姫島村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83.71</v>
      </c>
      <c r="P6" s="32">
        <f t="shared" si="3"/>
        <v>94.17</v>
      </c>
      <c r="Q6" s="32">
        <f t="shared" si="3"/>
        <v>2160</v>
      </c>
      <c r="R6" s="32">
        <f t="shared" si="3"/>
        <v>2202</v>
      </c>
      <c r="S6" s="32">
        <f t="shared" si="3"/>
        <v>6.98</v>
      </c>
      <c r="T6" s="32">
        <f t="shared" si="3"/>
        <v>315.47000000000003</v>
      </c>
      <c r="U6" s="32">
        <f t="shared" si="3"/>
        <v>1834</v>
      </c>
      <c r="V6" s="32">
        <f t="shared" si="3"/>
        <v>0.71</v>
      </c>
      <c r="W6" s="32">
        <f t="shared" si="3"/>
        <v>2583.1</v>
      </c>
      <c r="X6" s="33">
        <f>IF(X7="",NA(),X7)</f>
        <v>100.07</v>
      </c>
      <c r="Y6" s="33">
        <f t="shared" ref="Y6:AG6" si="4">IF(Y7="",NA(),Y7)</f>
        <v>99.84</v>
      </c>
      <c r="Z6" s="33">
        <f t="shared" si="4"/>
        <v>99.87</v>
      </c>
      <c r="AA6" s="33">
        <f t="shared" si="4"/>
        <v>99.87</v>
      </c>
      <c r="AB6" s="33">
        <f t="shared" si="4"/>
        <v>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62.51</v>
      </c>
      <c r="BQ6" s="33">
        <f t="shared" ref="BQ6:BY6" si="8">IF(BQ7="",NA(),BQ7)</f>
        <v>67</v>
      </c>
      <c r="BR6" s="33">
        <f t="shared" si="8"/>
        <v>51.27</v>
      </c>
      <c r="BS6" s="33">
        <f t="shared" si="8"/>
        <v>53.34</v>
      </c>
      <c r="BT6" s="33">
        <f t="shared" si="8"/>
        <v>59.64</v>
      </c>
      <c r="BU6" s="33">
        <f t="shared" si="8"/>
        <v>60.75</v>
      </c>
      <c r="BV6" s="33">
        <f t="shared" si="8"/>
        <v>62.83</v>
      </c>
      <c r="BW6" s="33">
        <f t="shared" si="8"/>
        <v>64.63</v>
      </c>
      <c r="BX6" s="33">
        <f t="shared" si="8"/>
        <v>66.56</v>
      </c>
      <c r="BY6" s="33">
        <f t="shared" si="8"/>
        <v>66.22</v>
      </c>
      <c r="BZ6" s="32" t="str">
        <f>IF(BZ7="","",IF(BZ7="-","【-】","【"&amp;SUBSTITUTE(TEXT(BZ7,"#,##0.00"),"-","△")&amp;"】"))</f>
        <v>【64.73】</v>
      </c>
      <c r="CA6" s="33">
        <f>IF(CA7="",NA(),CA7)</f>
        <v>180.02</v>
      </c>
      <c r="CB6" s="33">
        <f t="shared" ref="CB6:CJ6" si="9">IF(CB7="",NA(),CB7)</f>
        <v>169.79</v>
      </c>
      <c r="CC6" s="33">
        <f t="shared" si="9"/>
        <v>223.3</v>
      </c>
      <c r="CD6" s="33">
        <f t="shared" si="9"/>
        <v>220.41</v>
      </c>
      <c r="CE6" s="33">
        <f t="shared" si="9"/>
        <v>196.49</v>
      </c>
      <c r="CF6" s="33">
        <f t="shared" si="9"/>
        <v>256</v>
      </c>
      <c r="CG6" s="33">
        <f t="shared" si="9"/>
        <v>250.43</v>
      </c>
      <c r="CH6" s="33">
        <f t="shared" si="9"/>
        <v>245.75</v>
      </c>
      <c r="CI6" s="33">
        <f t="shared" si="9"/>
        <v>244.29</v>
      </c>
      <c r="CJ6" s="33">
        <f t="shared" si="9"/>
        <v>246.72</v>
      </c>
      <c r="CK6" s="32" t="str">
        <f>IF(CK7="","",IF(CK7="-","【-】","【"&amp;SUBSTITUTE(TEXT(CK7,"#,##0.00"),"-","△")&amp;"】"))</f>
        <v>【250.25】</v>
      </c>
      <c r="CL6" s="33">
        <f>IF(CL7="",NA(),CL7)</f>
        <v>32.99</v>
      </c>
      <c r="CM6" s="33">
        <f t="shared" ref="CM6:CU6" si="10">IF(CM7="",NA(),CM7)</f>
        <v>32.5</v>
      </c>
      <c r="CN6" s="33">
        <f t="shared" si="10"/>
        <v>32.78</v>
      </c>
      <c r="CO6" s="33">
        <f t="shared" si="10"/>
        <v>31.94</v>
      </c>
      <c r="CP6" s="33">
        <f t="shared" si="10"/>
        <v>31.46</v>
      </c>
      <c r="CQ6" s="33">
        <f t="shared" si="10"/>
        <v>41.59</v>
      </c>
      <c r="CR6" s="33">
        <f t="shared" si="10"/>
        <v>42.31</v>
      </c>
      <c r="CS6" s="33">
        <f t="shared" si="10"/>
        <v>43.65</v>
      </c>
      <c r="CT6" s="33">
        <f t="shared" si="10"/>
        <v>43.58</v>
      </c>
      <c r="CU6" s="33">
        <f t="shared" si="10"/>
        <v>41.35</v>
      </c>
      <c r="CV6" s="32" t="str">
        <f>IF(CV7="","",IF(CV7="-","【-】","【"&amp;SUBSTITUTE(TEXT(CV7,"#,##0.00"),"-","△")&amp;"】"))</f>
        <v>【40.31】</v>
      </c>
      <c r="CW6" s="33">
        <f>IF(CW7="",NA(),CW7)</f>
        <v>92.02</v>
      </c>
      <c r="CX6" s="33">
        <f t="shared" ref="CX6:DF6" si="11">IF(CX7="",NA(),CX7)</f>
        <v>92.49</v>
      </c>
      <c r="CY6" s="33">
        <f t="shared" si="11"/>
        <v>92.59</v>
      </c>
      <c r="CZ6" s="33">
        <f t="shared" si="11"/>
        <v>92.67</v>
      </c>
      <c r="DA6" s="33">
        <f t="shared" si="11"/>
        <v>93.13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443221</v>
      </c>
      <c r="D7" s="35">
        <v>47</v>
      </c>
      <c r="E7" s="35">
        <v>17</v>
      </c>
      <c r="F7" s="35">
        <v>4</v>
      </c>
      <c r="G7" s="35">
        <v>0</v>
      </c>
      <c r="H7" s="35" t="s">
        <v>96</v>
      </c>
      <c r="I7" s="35" t="s">
        <v>97</v>
      </c>
      <c r="J7" s="35" t="s">
        <v>98</v>
      </c>
      <c r="K7" s="35" t="s">
        <v>99</v>
      </c>
      <c r="L7" s="35" t="s">
        <v>100</v>
      </c>
      <c r="M7" s="36" t="s">
        <v>101</v>
      </c>
      <c r="N7" s="36" t="s">
        <v>102</v>
      </c>
      <c r="O7" s="36">
        <v>83.71</v>
      </c>
      <c r="P7" s="36">
        <v>94.17</v>
      </c>
      <c r="Q7" s="36">
        <v>2160</v>
      </c>
      <c r="R7" s="36">
        <v>2202</v>
      </c>
      <c r="S7" s="36">
        <v>6.98</v>
      </c>
      <c r="T7" s="36">
        <v>315.47000000000003</v>
      </c>
      <c r="U7" s="36">
        <v>1834</v>
      </c>
      <c r="V7" s="36">
        <v>0.71</v>
      </c>
      <c r="W7" s="36">
        <v>2583.1</v>
      </c>
      <c r="X7" s="36">
        <v>100.07</v>
      </c>
      <c r="Y7" s="36">
        <v>99.84</v>
      </c>
      <c r="Z7" s="36">
        <v>99.87</v>
      </c>
      <c r="AA7" s="36">
        <v>99.87</v>
      </c>
      <c r="AB7" s="36">
        <v>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1764.87</v>
      </c>
      <c r="BK7" s="36">
        <v>1622.51</v>
      </c>
      <c r="BL7" s="36">
        <v>1569.13</v>
      </c>
      <c r="BM7" s="36">
        <v>1436</v>
      </c>
      <c r="BN7" s="36">
        <v>1434.89</v>
      </c>
      <c r="BO7" s="36">
        <v>1457.06</v>
      </c>
      <c r="BP7" s="36">
        <v>62.51</v>
      </c>
      <c r="BQ7" s="36">
        <v>67</v>
      </c>
      <c r="BR7" s="36">
        <v>51.27</v>
      </c>
      <c r="BS7" s="36">
        <v>53.34</v>
      </c>
      <c r="BT7" s="36">
        <v>59.64</v>
      </c>
      <c r="BU7" s="36">
        <v>60.75</v>
      </c>
      <c r="BV7" s="36">
        <v>62.83</v>
      </c>
      <c r="BW7" s="36">
        <v>64.63</v>
      </c>
      <c r="BX7" s="36">
        <v>66.56</v>
      </c>
      <c r="BY7" s="36">
        <v>66.22</v>
      </c>
      <c r="BZ7" s="36">
        <v>64.73</v>
      </c>
      <c r="CA7" s="36">
        <v>180.02</v>
      </c>
      <c r="CB7" s="36">
        <v>169.79</v>
      </c>
      <c r="CC7" s="36">
        <v>223.3</v>
      </c>
      <c r="CD7" s="36">
        <v>220.41</v>
      </c>
      <c r="CE7" s="36">
        <v>196.49</v>
      </c>
      <c r="CF7" s="36">
        <v>256</v>
      </c>
      <c r="CG7" s="36">
        <v>250.43</v>
      </c>
      <c r="CH7" s="36">
        <v>245.75</v>
      </c>
      <c r="CI7" s="36">
        <v>244.29</v>
      </c>
      <c r="CJ7" s="36">
        <v>246.72</v>
      </c>
      <c r="CK7" s="36">
        <v>250.25</v>
      </c>
      <c r="CL7" s="36">
        <v>32.99</v>
      </c>
      <c r="CM7" s="36">
        <v>32.5</v>
      </c>
      <c r="CN7" s="36">
        <v>32.78</v>
      </c>
      <c r="CO7" s="36">
        <v>31.94</v>
      </c>
      <c r="CP7" s="36">
        <v>31.46</v>
      </c>
      <c r="CQ7" s="36">
        <v>41.59</v>
      </c>
      <c r="CR7" s="36">
        <v>42.31</v>
      </c>
      <c r="CS7" s="36">
        <v>43.65</v>
      </c>
      <c r="CT7" s="36">
        <v>43.58</v>
      </c>
      <c r="CU7" s="36">
        <v>41.35</v>
      </c>
      <c r="CV7" s="36">
        <v>40.31</v>
      </c>
      <c r="CW7" s="36">
        <v>92.02</v>
      </c>
      <c r="CX7" s="36">
        <v>92.49</v>
      </c>
      <c r="CY7" s="36">
        <v>92.59</v>
      </c>
      <c r="CZ7" s="36">
        <v>92.67</v>
      </c>
      <c r="DA7" s="36">
        <v>93.13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2017-02-08T03:05:06Z</dcterms:created>
  <dcterms:modified xsi:type="dcterms:W3CDTF">2017-02-19T03:53:06Z</dcterms:modified>
  <cp:category/>
</cp:coreProperties>
</file>