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<sst xmlns="http://schemas.openxmlformats.org/spreadsheetml/2006/main" count="221" uniqueCount="111">
  <si>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</si>
  <si>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</si>
  <si>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</si>
  <si>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</si>
  <si>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</si>
  <si>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</si>
  <si>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</si>
  <si>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</si>
  <si>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</si>
  <si>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</si>
  <si>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</si>
  <si>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</si>
  <si>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</si>
  <si>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</si>
  <si>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</si>
  <si>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</si>
  <si>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</si>
  <si>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</si>
  <si>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</si>
  <si>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</si>
  <si>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</si>
  <si>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</si>
  <si>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</si>
  <si>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</si>
  <si>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</si>
  <si>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</si>
  <si>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</si>
  <si>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</si>
  <si>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</si>
  <si>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</si>
  <si>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</si>
  <si>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</si>
  <si>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</si>
  <si>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</si>
  <si>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</si>
  <si>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</si>
  <si>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</si>
  <si>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</si>
  <si>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</si>
  <si>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</si>
  <si>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</si>
  <si>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</si>
  <si>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</si>
  <si>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</si>
  <si>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</si>
  <si>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</si>
  <si>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</si>
  <si>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</si>
  <si>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</si>
  <si>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</si>
  <si>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</si>
  <si>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</si>
  <si>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</si>
  <si>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</si>
  <si>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</si>
  <si>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</si>
  <si>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</si>
  <si>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</si>
  <si>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</si>
  <si>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</si>
  <si>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</si>
  <si>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</si>
  <si>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</si>
  <si>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</si>
  <si>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</si>
  <si>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</si>
  <si>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</si>
  <si>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</si>
  <si>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</si>
  <si>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</si>
  <si>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</si>
  <si>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</si>
  <si>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</si>
  <si>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</si>
  <si>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</si>
  <si>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</si>
  <si>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</si>
  <si>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</si>
  <si>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</si>
  <si>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</si>
  <si>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</si>
  <si>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</si>
  <si>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</si>
  <si>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</si>
  <si>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</si>
  <si>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</si>
  <si>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</si>
  <si>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</si>
  <si>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</si>
  <si>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</si>
  <si>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</si>
  <si>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</si>
  <si>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</si>
  <si>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</si>
  <si>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</si>
  <si>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</si>
  <si>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国東市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</si>
  <si>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</si>
  <si>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</si>
  <si>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</si>
  <si>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</si>
  <si>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</si>
  <si>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</si>
  <si>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</si>
  <si>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</si>
  <si>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</si>
  <si>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</si>
  <si>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</si>
  <si>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当該年度に更新した管渠延長の割合を表した指標。平成10年3月27日（伊美処理区）、平成9年3月20日（武蔵東部処理区）、平成11年3月31日（安岐処理区）供用開始であり、主だった管渠の老朽化はみられないため、更新は行っていません。</t>
    <rPh sb="45" eb="47">
      <t>イミ</t>
    </rPh>
    <rPh sb="47" eb="49">
      <t>ショリ</t>
    </rPh>
    <rPh sb="49" eb="50">
      <t>ク</t>
    </rPh>
    <rPh sb="52" eb="54">
      <t>ヘイセイ</t>
    </rPh>
    <rPh sb="55" eb="56">
      <t>ネン</t>
    </rPh>
    <rPh sb="57" eb="58">
      <t>ツキ</t>
    </rPh>
    <rPh sb="60" eb="61">
      <t>ニチ</t>
    </rPh>
    <rPh sb="62" eb="64">
      <t>ムサシ</t>
    </rPh>
    <rPh sb="64" eb="66">
      <t>トウブ</t>
    </rPh>
    <rPh sb="66" eb="68">
      <t>ショリ</t>
    </rPh>
    <rPh sb="68" eb="69">
      <t>ク</t>
    </rPh>
    <rPh sb="71" eb="73">
      <t>ヘイセイ</t>
    </rPh>
    <rPh sb="75" eb="76">
      <t>ネン</t>
    </rPh>
    <rPh sb="77" eb="78">
      <t>ツキ</t>
    </rPh>
    <rPh sb="80" eb="81">
      <t>ニチ</t>
    </rPh>
    <rPh sb="82" eb="84">
      <t>アキ</t>
    </rPh>
    <rPh sb="84" eb="86">
      <t>ショリ</t>
    </rPh>
    <rPh sb="86" eb="87">
      <t>ク</t>
    </rPh>
    <phoneticPr fontId="4"/>
  </si>
  <si>
    <t>平成28年度より料金改定を行っていますが、人口減少等の影響により、使用料収入の減少傾向が見込まれます。今後も接続率の向上や計画的な更新、維持管理費の削減を継続します。</t>
    <phoneticPr fontId="4"/>
  </si>
  <si>
    <t>①『収益的収支比率』・・・収益的収支の総費用に地方債償還金を加えた費用を料金収入や一般会計繰入金等の総収益でどの程度賄われているかを示す指標。100％未満のため、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類似団体平均を上回っていますが、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及び事業所からの流入量の減少のため低下しています。今後は接続推進等による流入量の増加、又は適切な規模に合わせた施設更新等を行う必要があります。
⑧『水洗化率』・・・処理区域内人口のうち、水洗便所を設置して汚水処理している人口の割合を表した指標。徐々に増加しているが、類似団体平均以下のため今後も継続した接続推進を行う必要があります。</t>
    <rPh sb="373" eb="375">
      <t>ケイヒ</t>
    </rPh>
    <rPh sb="375" eb="377">
      <t>カイシュウ</t>
    </rPh>
    <rPh sb="377" eb="378">
      <t>リツ</t>
    </rPh>
    <rPh sb="378" eb="380">
      <t>コウジョウ</t>
    </rPh>
    <rPh sb="396" eb="398">
      <t>ユウシュウ</t>
    </rPh>
    <rPh sb="398" eb="400">
      <t>スイリョウ</t>
    </rPh>
    <rPh sb="549" eb="551">
      <t>シセツ</t>
    </rPh>
    <rPh sb="553" eb="554">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</si>
</sst>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113024"/>
        <c:axId val="361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6113024"/>
        <c:axId val="36123392"/>
      </c:lineChart>
      <c:dateAx>
        <c:axId val="36113024"/>
        <c:scaling>
          <c:orientation val="minMax"/>
        </c:scaling>
        <c:delete val="1"/>
        <c:axPos val="b"/>
        <c:numFmt formatCode="ge" sourceLinked="1"/>
        <c:majorTickMark val="none"/>
        <c:minorTickMark val="none"/>
        <c:tickLblPos val="none"/>
        <c:crossAx val="36123392"/>
        <c:crosses val="autoZero"/>
        <c:auto val="1"/>
        <c:lblOffset val="100"/>
        <c:baseTimeUnit val="years"/>
      </c:dateAx>
      <c:valAx>
        <c:axId val="361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97.76</c:v>
                </c:pt>
                <c:pt idx="1">
                  <c:v>97.39</c:v>
                </c:pt>
                <c:pt idx="2">
                  <c:v>96.82</c:v>
                </c:pt>
                <c:pt idx="3">
                  <c:v>97.95</c:v>
                </c:pt>
                <c:pt idx="4">
                  <c:v>97.82</c:v>
                </c:pt>
              </c:numCache>
            </c:numRef>
          </c:val>
        </c:ser>
        <c:dLbls>
          <c:showLegendKey val="0"/>
          <c:showVal val="0"/>
          <c:showCatName val="0"/>
          <c:showSerName val="0"/>
          <c:showPercent val="0"/>
          <c:showBubbleSize val="0"/>
        </c:dLbls>
        <c:gapWidth val="150"/>
        <c:axId val="36145408"/>
        <c:axId val="36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145408"/>
        <c:axId val="36168064"/>
      </c:lineChart>
      <c:dateAx>
        <c:axId val="36145408"/>
        <c:scaling>
          <c:orientation val="minMax"/>
        </c:scaling>
        <c:delete val="1"/>
        <c:axPos val="b"/>
        <c:numFmt formatCode="ge" sourceLinked="1"/>
        <c:majorTickMark val="none"/>
        <c:minorTickMark val="none"/>
        <c:tickLblPos val="none"/>
        <c:crossAx val="36168064"/>
        <c:crosses val="autoZero"/>
        <c:auto val="1"/>
        <c:lblOffset val="100"/>
        <c:baseTimeUnit val="years"/>
      </c:dateAx>
      <c:valAx>
        <c:axId val="36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197248"/>
        <c:axId val="1340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197248"/>
        <c:axId val="134074368"/>
      </c:lineChart>
      <c:dateAx>
        <c:axId val="116197248"/>
        <c:scaling>
          <c:orientation val="minMax"/>
        </c:scaling>
        <c:delete val="1"/>
        <c:axPos val="b"/>
        <c:numFmt formatCode="ge" sourceLinked="1"/>
        <c:majorTickMark val="none"/>
        <c:minorTickMark val="none"/>
        <c:tickLblPos val="none"/>
        <c:crossAx val="134074368"/>
        <c:crosses val="autoZero"/>
        <c:auto val="1"/>
        <c:lblOffset val="100"/>
        <c:baseTimeUnit val="years"/>
      </c:dateAx>
      <c:valAx>
        <c:axId val="1340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529664"/>
        <c:axId val="365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529664"/>
        <c:axId val="36531584"/>
      </c:lineChart>
      <c:dateAx>
        <c:axId val="36529664"/>
        <c:scaling>
          <c:orientation val="minMax"/>
        </c:scaling>
        <c:delete val="1"/>
        <c:axPos val="b"/>
        <c:numFmt formatCode="ge" sourceLinked="1"/>
        <c:majorTickMark val="none"/>
        <c:minorTickMark val="none"/>
        <c:tickLblPos val="none"/>
        <c:crossAx val="36531584"/>
        <c:crosses val="autoZero"/>
        <c:auto val="1"/>
        <c:lblOffset val="100"/>
        <c:baseTimeUnit val="years"/>
      </c:dateAx>
      <c:valAx>
        <c:axId val="365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574336"/>
        <c:axId val="365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574336"/>
        <c:axId val="36576256"/>
      </c:lineChart>
      <c:dateAx>
        <c:axId val="36574336"/>
        <c:scaling>
          <c:orientation val="minMax"/>
        </c:scaling>
        <c:delete val="1"/>
        <c:axPos val="b"/>
        <c:numFmt formatCode="ge" sourceLinked="1"/>
        <c:majorTickMark val="none"/>
        <c:minorTickMark val="none"/>
        <c:tickLblPos val="none"/>
        <c:crossAx val="36576256"/>
        <c:crosses val="autoZero"/>
        <c:auto val="1"/>
        <c:lblOffset val="100"/>
        <c:baseTimeUnit val="years"/>
      </c:dateAx>
      <c:valAx>
        <c:axId val="365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10816"/>
        <c:axId val="366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10816"/>
        <c:axId val="36612736"/>
      </c:lineChart>
      <c:dateAx>
        <c:axId val="36610816"/>
        <c:scaling>
          <c:orientation val="minMax"/>
        </c:scaling>
        <c:delete val="1"/>
        <c:axPos val="b"/>
        <c:numFmt formatCode="ge" sourceLinked="1"/>
        <c:majorTickMark val="none"/>
        <c:minorTickMark val="none"/>
        <c:tickLblPos val="none"/>
        <c:crossAx val="36612736"/>
        <c:crosses val="autoZero"/>
        <c:auto val="1"/>
        <c:lblOffset val="100"/>
        <c:baseTimeUnit val="years"/>
      </c:dateAx>
      <c:valAx>
        <c:axId val="366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118.37</c:v>
                </c:pt>
              </c:numCache>
            </c:numRef>
          </c:val>
        </c:ser>
        <c:dLbls>
          <c:showLegendKey val="0"/>
          <c:showVal val="0"/>
          <c:showCatName val="0"/>
          <c:showSerName val="0"/>
          <c:showPercent val="0"/>
          <c:showBubbleSize val="0"/>
        </c:dLbls>
        <c:gapWidth val="150"/>
        <c:axId val="37175680"/>
        <c:axId val="371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37175680"/>
        <c:axId val="37177600"/>
      </c:lineChart>
      <c:dateAx>
        <c:axId val="37175680"/>
        <c:scaling>
          <c:orientation val="minMax"/>
        </c:scaling>
        <c:delete val="1"/>
        <c:axPos val="b"/>
        <c:numFmt formatCode="ge" sourceLinked="1"/>
        <c:majorTickMark val="none"/>
        <c:minorTickMark val="none"/>
        <c:tickLblPos val="none"/>
        <c:crossAx val="37177600"/>
        <c:crosses val="autoZero"/>
        <c:auto val="1"/>
        <c:lblOffset val="100"/>
        <c:baseTimeUnit val="years"/>
      </c:dateAx>
      <c:valAx>
        <c:axId val="371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81.58</c:v>
                </c:pt>
                <c:pt idx="1">
                  <c:v>83.7</c:v>
                </c:pt>
                <c:pt idx="2">
                  <c:v>82.4</c:v>
                </c:pt>
                <c:pt idx="3">
                  <c:v>75</c:v>
                </c:pt>
                <c:pt idx="4">
                  <c:v>78.180000000000007</c:v>
                </c:pt>
              </c:numCache>
            </c:numRef>
          </c:val>
        </c:ser>
        <c:dLbls>
          <c:showLegendKey val="0"/>
          <c:showVal val="0"/>
          <c:showCatName val="0"/>
          <c:showSerName val="0"/>
          <c:showPercent val="0"/>
          <c:showBubbleSize val="0"/>
        </c:dLbls>
        <c:gapWidth val="150"/>
        <c:axId val="37212160"/>
        <c:axId val="372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37212160"/>
        <c:axId val="37214080"/>
      </c:lineChart>
      <c:dateAx>
        <c:axId val="37212160"/>
        <c:scaling>
          <c:orientation val="minMax"/>
        </c:scaling>
        <c:delete val="1"/>
        <c:axPos val="b"/>
        <c:numFmt formatCode="ge" sourceLinked="1"/>
        <c:majorTickMark val="none"/>
        <c:minorTickMark val="none"/>
        <c:tickLblPos val="none"/>
        <c:crossAx val="37214080"/>
        <c:crosses val="autoZero"/>
        <c:auto val="1"/>
        <c:lblOffset val="100"/>
        <c:baseTimeUnit val="years"/>
      </c:dateAx>
      <c:valAx>
        <c:axId val="372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182.73</c:v>
                </c:pt>
                <c:pt idx="1">
                  <c:v>176.98</c:v>
                </c:pt>
                <c:pt idx="2">
                  <c:v>180.35</c:v>
                </c:pt>
                <c:pt idx="3">
                  <c:v>203.79</c:v>
                </c:pt>
                <c:pt idx="4">
                  <c:v>196.82</c:v>
                </c:pt>
              </c:numCache>
            </c:numRef>
          </c:val>
        </c:ser>
        <c:dLbls>
          <c:showLegendKey val="0"/>
          <c:showVal val="0"/>
          <c:showCatName val="0"/>
          <c:showSerName val="0"/>
          <c:showPercent val="0"/>
          <c:showBubbleSize val="0"/>
        </c:dLbls>
        <c:gapWidth val="150"/>
        <c:axId val="36842880"/>
        <c:axId val="368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36842880"/>
        <c:axId val="36857344"/>
      </c:lineChart>
      <c:dateAx>
        <c:axId val="36842880"/>
        <c:scaling>
          <c:orientation val="minMax"/>
        </c:scaling>
        <c:delete val="1"/>
        <c:axPos val="b"/>
        <c:numFmt formatCode="ge" sourceLinked="1"/>
        <c:majorTickMark val="none"/>
        <c:minorTickMark val="none"/>
        <c:tickLblPos val="none"/>
        <c:crossAx val="36857344"/>
        <c:crosses val="autoZero"/>
        <c:auto val="1"/>
        <c:lblOffset val="100"/>
        <c:baseTimeUnit val="years"/>
      </c:dateAx>
      <c:valAx>
        <c:axId val="368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47.58</c:v>
                </c:pt>
                <c:pt idx="1">
                  <c:v>46.47</c:v>
                </c:pt>
                <c:pt idx="2">
                  <c:v>45.78</c:v>
                </c:pt>
                <c:pt idx="3">
                  <c:v>44.99</c:v>
                </c:pt>
                <c:pt idx="4">
                  <c:v>44.16</c:v>
                </c:pt>
              </c:numCache>
            </c:numRef>
          </c:val>
        </c:ser>
        <c:dLbls>
          <c:showLegendKey val="0"/>
          <c:showVal val="0"/>
          <c:showCatName val="0"/>
          <c:showSerName val="0"/>
          <c:showPercent val="0"/>
          <c:showBubbleSize val="0"/>
        </c:dLbls>
        <c:gapWidth val="150"/>
        <c:axId val="36875264"/>
        <c:axId val="368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36875264"/>
        <c:axId val="36889728"/>
      </c:lineChart>
      <c:dateAx>
        <c:axId val="36875264"/>
        <c:scaling>
          <c:orientation val="minMax"/>
        </c:scaling>
        <c:delete val="1"/>
        <c:axPos val="b"/>
        <c:numFmt formatCode="ge" sourceLinked="1"/>
        <c:majorTickMark val="none"/>
        <c:minorTickMark val="none"/>
        <c:tickLblPos val="none"/>
        <c:crossAx val="36889728"/>
        <c:crosses val="autoZero"/>
        <c:auto val="1"/>
        <c:lblOffset val="100"/>
        <c:baseTimeUnit val="years"/>
      </c:dateAx>
      <c:valAx>
        <c:axId val="368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72.31</c:v>
                </c:pt>
                <c:pt idx="1">
                  <c:v>74.33</c:v>
                </c:pt>
                <c:pt idx="2">
                  <c:v>75.790000000000006</c:v>
                </c:pt>
                <c:pt idx="3">
                  <c:v>77.67</c:v>
                </c:pt>
                <c:pt idx="4">
                  <c:v>79.69</c:v>
                </c:pt>
              </c:numCache>
            </c:numRef>
          </c:val>
        </c:ser>
        <c:dLbls>
          <c:showLegendKey val="0"/>
          <c:showVal val="0"/>
          <c:showCatName val="0"/>
          <c:showSerName val="0"/>
          <c:showPercent val="0"/>
          <c:showBubbleSize val="0"/>
        </c:dLbls>
        <c:gapWidth val="150"/>
        <c:axId val="36932224"/>
        <c:axId val="369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36932224"/>
        <c:axId val="36938496"/>
      </c:lineChart>
      <c:dateAx>
        <c:axId val="36932224"/>
        <c:scaling>
          <c:orientation val="minMax"/>
        </c:scaling>
        <c:delete val="1"/>
        <c:axPos val="b"/>
        <c:numFmt formatCode="ge" sourceLinked="1"/>
        <c:majorTickMark val="none"/>
        <c:minorTickMark val="none"/>
        <c:tickLblPos val="none"/>
        <c:crossAx val="36938496"/>
        <c:crosses val="autoZero"/>
        <c:auto val="1"/>
        <c:lblOffset val="100"/>
        <c:baseTimeUnit val="years"/>
      </c:dateAx>
      <c:valAx>
        <c:axId val="369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4" zoomScaleNormal="100" workbookViewId="0">
      <selection activeCell="BH36" sqref="BH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国東市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29785</v>
      </c>
      <c r="AM8" s="47"/>
      <c r="AN8" s="47"/>
      <c r="AO8" s="47"/>
      <c r="AP8" s="47"/>
      <c r="AQ8" s="47"/>
      <c r="AR8" s="47"/>
      <c r="AS8" s="47"/>
      <c r="AT8" s="43">
        <f>データ!S6</f>
        <v>318.08</v>
      </c>
      <c r="AU8" s="43"/>
      <c r="AV8" s="43"/>
      <c r="AW8" s="43"/>
      <c r="AX8" s="43"/>
      <c r="AY8" s="43"/>
      <c r="AZ8" s="43"/>
      <c r="BA8" s="43"/>
      <c r="BB8" s="43">
        <f>データ!T6</f>
        <v>93.64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39.380000000000003</v>
      </c>
      <c r="Q10" s="43"/>
      <c r="R10" s="43"/>
      <c r="S10" s="43"/>
      <c r="T10" s="43"/>
      <c r="U10" s="43"/>
      <c r="V10" s="43"/>
      <c r="W10" s="43">
        <f>データ!P6</f>
        <v>88.73</v>
      </c>
      <c r="X10" s="43"/>
      <c r="Y10" s="43"/>
      <c r="Z10" s="43"/>
      <c r="AA10" s="43"/>
      <c r="AB10" s="43"/>
      <c r="AC10" s="43"/>
      <c r="AD10" s="47">
        <f>データ!Q6</f>
        <v>2740</v>
      </c>
      <c r="AE10" s="47"/>
      <c r="AF10" s="47"/>
      <c r="AG10" s="47"/>
      <c r="AH10" s="47"/>
      <c r="AI10" s="47"/>
      <c r="AJ10" s="47"/>
      <c r="AK10" s="2"/>
      <c r="AL10" s="47">
        <f>データ!U6</f>
        <v>11662</v>
      </c>
      <c r="AM10" s="47"/>
      <c r="AN10" s="47"/>
      <c r="AO10" s="47"/>
      <c r="AP10" s="47"/>
      <c r="AQ10" s="47"/>
      <c r="AR10" s="47"/>
      <c r="AS10" s="47"/>
      <c r="AT10" s="43">
        <f>データ!V6</f>
        <v>6.07</v>
      </c>
      <c r="AU10" s="43"/>
      <c r="AV10" s="43"/>
      <c r="AW10" s="43"/>
      <c r="AX10" s="43"/>
      <c r="AY10" s="43"/>
      <c r="AZ10" s="43"/>
      <c r="BA10" s="43"/>
      <c r="BB10" s="43">
        <f>データ!W6</f>
        <v>1921.25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81"/>
      <c r="BM34" s="82"/>
      <c r="BN34" s="82"/>
      <c r="BO34" s="82"/>
      <c r="BP34" s="82"/>
      <c r="BQ34" s="82"/>
      <c r="BR34" s="82"/>
      <c r="BS34" s="82"/>
      <c r="BT34" s="82"/>
      <c r="BU34" s="82"/>
      <c r="BV34" s="82"/>
      <c r="BW34" s="82"/>
      <c r="BX34" s="82"/>
      <c r="BY34" s="82"/>
      <c r="BZ34" s="83"/>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109</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442143</v>
      </c>
      <c r="D6" s="31">
        <f t="shared" si="3"/>
        <v>47</v>
      </c>
      <c r="E6" s="31">
        <f t="shared" si="3"/>
        <v>17</v>
      </c>
      <c r="F6" s="31">
        <f t="shared" si="3"/>
        <v>4</v>
      </c>
      <c r="G6" s="31">
        <f t="shared" si="3"/>
        <v>0</v>
      </c>
      <c r="H6" s="31" t="str">
        <f t="shared" si="3"/>
        <v>大分県　国東市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39.380000000000003</v>
      </c>
      <c r="P6" s="32">
        <f t="shared" si="3"/>
        <v>88.73</v>
      </c>
      <c r="Q6" s="32">
        <f t="shared" si="3"/>
        <v>2740</v>
      </c>
      <c r="R6" s="32">
        <f t="shared" si="3"/>
        <v>29785</v>
      </c>
      <c r="S6" s="32">
        <f t="shared" si="3"/>
        <v>318.08</v>
      </c>
      <c r="T6" s="32">
        <f t="shared" si="3"/>
        <v>93.64</v>
      </c>
      <c r="U6" s="32">
        <f t="shared" si="3"/>
        <v>11662</v>
      </c>
      <c r="V6" s="32">
        <f t="shared" si="3"/>
        <v>6.07</v>
      </c>
      <c r="W6" s="32">
        <f t="shared" si="3"/>
        <v>1921.25</v>
      </c>
      <c r="X6" s="33">
        <f>IF(X7="",NA(),X7)</f>
        <v>97.76</v>
      </c>
      <c r="Y6" s="33">
        <f t="shared" ref="Y6:AG6" si="4">IF(Y7="",NA(),Y7)</f>
        <v>97.39</v>
      </c>
      <c r="Z6" s="33">
        <f t="shared" si="4"/>
        <v>96.82</v>
      </c>
      <c r="AA6" s="33">
        <f t="shared" si="4"/>
        <v>97.95</v>
      </c>
      <c r="AB6" s="33">
        <f t="shared" si="4"/>
        <v>97.82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118.37</v>
      </c>
      <c r="BJ6" s="33">
        <f t="shared" si="7"/>
        <v>1764.87</v>
      </c>
      <c r="BK6" s="33">
        <f t="shared" si="7"/>
        <v>1622.51</v>
      </c>
      <c r="BL6" s="33">
        <f t="shared" si="7"/>
        <v>1569.13</v>
      </c>
      <c r="BM6" s="33">
        <f t="shared" si="7"/>
        <v>1436</v>
      </c>
      <c r="BN6" s="33">
        <f t="shared" si="7"/>
        <v>1434.89</v>
      </c>
      <c r="BO6" s="32" t="str">
        <f>IF(BO7="","",IF(BO7="-","【-】","【"&amp;SUBSTITUTE(TEXT(BO7,"#,##0.00"),"-","△")&amp;"】"))</f>
        <v>【1,457.06】</v>
      </c>
      <c r="BP6" s="33">
        <f>IF(BP7="",NA(),BP7)</f>
        <v>81.58</v>
      </c>
      <c r="BQ6" s="33">
        <f t="shared" ref="BQ6:BY6" si="8">IF(BQ7="",NA(),BQ7)</f>
        <v>83.7</v>
      </c>
      <c r="BR6" s="33">
        <f t="shared" si="8"/>
        <v>82.4</v>
      </c>
      <c r="BS6" s="33">
        <f t="shared" si="8"/>
        <v>75</v>
      </c>
      <c r="BT6" s="33">
        <f t="shared" si="8"/>
        <v>78.180000000000007</v>
      </c>
      <c r="BU6" s="33">
        <f t="shared" si="8"/>
        <v>60.75</v>
      </c>
      <c r="BV6" s="33">
        <f t="shared" si="8"/>
        <v>62.83</v>
      </c>
      <c r="BW6" s="33">
        <f t="shared" si="8"/>
        <v>64.63</v>
      </c>
      <c r="BX6" s="33">
        <f t="shared" si="8"/>
        <v>66.56</v>
      </c>
      <c r="BY6" s="33">
        <f t="shared" si="8"/>
        <v>66.22</v>
      </c>
      <c r="BZ6" s="32" t="str">
        <f>IF(BZ7="","",IF(BZ7="-","【-】","【"&amp;SUBSTITUTE(TEXT(BZ7,"#,##0.00"),"-","△")&amp;"】"))</f>
        <v>【64.73】</v>
      </c>
      <c r="CA6" s="33">
        <f>IF(CA7="",NA(),CA7)</f>
        <v>182.73</v>
      </c>
      <c r="CB6" s="33">
        <f t="shared" ref="CB6:CJ6" si="9">IF(CB7="",NA(),CB7)</f>
        <v>176.98</v>
      </c>
      <c r="CC6" s="33">
        <f t="shared" si="9"/>
        <v>180.35</v>
      </c>
      <c r="CD6" s="33">
        <f t="shared" si="9"/>
        <v>203.79</v>
      </c>
      <c r="CE6" s="33">
        <f t="shared" si="9"/>
        <v>196.82</v>
      </c>
      <c r="CF6" s="33">
        <f t="shared" si="9"/>
        <v>256</v>
      </c>
      <c r="CG6" s="33">
        <f t="shared" si="9"/>
        <v>250.43</v>
      </c>
      <c r="CH6" s="33">
        <f t="shared" si="9"/>
        <v>245.75</v>
      </c>
      <c r="CI6" s="33">
        <f t="shared" si="9"/>
        <v>244.29</v>
      </c>
      <c r="CJ6" s="33">
        <f t="shared" si="9"/>
        <v>246.72</v>
      </c>
      <c r="CK6" s="32" t="str">
        <f>IF(CK7="","",IF(CK7="-","【-】","【"&amp;SUBSTITUTE(TEXT(CK7,"#,##0.00"),"-","△")&amp;"】"))</f>
        <v>【250.25】</v>
      </c>
      <c r="CL6" s="33">
        <f>IF(CL7="",NA(),CL7)</f>
        <v>47.58</v>
      </c>
      <c r="CM6" s="33">
        <f t="shared" ref="CM6:CU6" si="10">IF(CM7="",NA(),CM7)</f>
        <v>46.47</v>
      </c>
      <c r="CN6" s="33">
        <f t="shared" si="10"/>
        <v>45.78</v>
      </c>
      <c r="CO6" s="33">
        <f t="shared" si="10"/>
        <v>44.99</v>
      </c>
      <c r="CP6" s="33">
        <f t="shared" si="10"/>
        <v>44.16</v>
      </c>
      <c r="CQ6" s="33">
        <f t="shared" si="10"/>
        <v>41.59</v>
      </c>
      <c r="CR6" s="33">
        <f t="shared" si="10"/>
        <v>42.31</v>
      </c>
      <c r="CS6" s="33">
        <f t="shared" si="10"/>
        <v>43.65</v>
      </c>
      <c r="CT6" s="33">
        <f t="shared" si="10"/>
        <v>43.58</v>
      </c>
      <c r="CU6" s="33">
        <f t="shared" si="10"/>
        <v>41.35</v>
      </c>
      <c r="CV6" s="32" t="str">
        <f>IF(CV7="","",IF(CV7="-","【-】","【"&amp;SUBSTITUTE(TEXT(CV7,"#,##0.00"),"-","△")&amp;"】"))</f>
        <v>【40.31】</v>
      </c>
      <c r="CW6" s="33">
        <f>IF(CW7="",NA(),CW7)</f>
        <v>72.31</v>
      </c>
      <c r="CX6" s="33">
        <f t="shared" ref="CX6:DF6" si="11">IF(CX7="",NA(),CX7)</f>
        <v>74.33</v>
      </c>
      <c r="CY6" s="33">
        <f t="shared" si="11"/>
        <v>75.790000000000006</v>
      </c>
      <c r="CZ6" s="33">
        <f t="shared" si="11"/>
        <v>77.67</v>
      </c>
      <c r="DA6" s="33">
        <f t="shared" si="11"/>
        <v>79.69</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442143</v>
      </c>
      <c r="D7" s="35">
        <v>47</v>
      </c>
      <c r="E7" s="35">
        <v>17</v>
      </c>
      <c r="F7" s="35">
        <v>4</v>
      </c>
      <c r="G7" s="35">
        <v>0</v>
      </c>
      <c r="H7" s="35" t="s">
        <v>96</v>
      </c>
      <c r="I7" s="35" t="s">
        <v>97</v>
      </c>
      <c r="J7" s="35" t="s">
        <v>98</v>
      </c>
      <c r="K7" s="35" t="s">
        <v>99</v>
      </c>
      <c r="L7" s="35" t="s">
        <v>100</v>
      </c>
      <c r="M7" s="36" t="s">
        <v>101</v>
      </c>
      <c r="N7" s="36" t="s">
        <v>102</v>
      </c>
      <c r="O7" s="36">
        <v>39.380000000000003</v>
      </c>
      <c r="P7" s="36">
        <v>88.73</v>
      </c>
      <c r="Q7" s="36">
        <v>2740</v>
      </c>
      <c r="R7" s="36">
        <v>29785</v>
      </c>
      <c r="S7" s="36">
        <v>318.08</v>
      </c>
      <c r="T7" s="36">
        <v>93.64</v>
      </c>
      <c r="U7" s="36">
        <v>11662</v>
      </c>
      <c r="V7" s="36">
        <v>6.07</v>
      </c>
      <c r="W7" s="36">
        <v>1921.25</v>
      </c>
      <c r="X7" s="36">
        <v>97.76</v>
      </c>
      <c r="Y7" s="36">
        <v>97.39</v>
      </c>
      <c r="Z7" s="36">
        <v>96.82</v>
      </c>
      <c r="AA7" s="36">
        <v>97.95</v>
      </c>
      <c r="AB7" s="36">
        <v>97.82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118.37</v>
      </c>
      <c r="BJ7" s="36">
        <v>1764.87</v>
      </c>
      <c r="BK7" s="36">
        <v>1622.51</v>
      </c>
      <c r="BL7" s="36">
        <v>1569.13</v>
      </c>
      <c r="BM7" s="36">
        <v>1436</v>
      </c>
      <c r="BN7" s="36">
        <v>1434.89</v>
      </c>
      <c r="BO7" s="36">
        <v>1457.06</v>
      </c>
      <c r="BP7" s="36">
        <v>81.58</v>
      </c>
      <c r="BQ7" s="36">
        <v>83.7</v>
      </c>
      <c r="BR7" s="36">
        <v>82.4</v>
      </c>
      <c r="BS7" s="36">
        <v>75</v>
      </c>
      <c r="BT7" s="36">
        <v>78.180000000000007</v>
      </c>
      <c r="BU7" s="36">
        <v>60.75</v>
      </c>
      <c r="BV7" s="36">
        <v>62.83</v>
      </c>
      <c r="BW7" s="36">
        <v>64.63</v>
      </c>
      <c r="BX7" s="36">
        <v>66.56</v>
      </c>
      <c r="BY7" s="36">
        <v>66.22</v>
      </c>
      <c r="BZ7" s="36">
        <v>64.73</v>
      </c>
      <c r="CA7" s="36">
        <v>182.73</v>
      </c>
      <c r="CB7" s="36">
        <v>176.98</v>
      </c>
      <c r="CC7" s="36">
        <v>180.35</v>
      </c>
      <c r="CD7" s="36">
        <v>203.79</v>
      </c>
      <c r="CE7" s="36">
        <v>196.82</v>
      </c>
      <c r="CF7" s="36">
        <v>256</v>
      </c>
      <c r="CG7" s="36">
        <v>250.43</v>
      </c>
      <c r="CH7" s="36">
        <v>245.75</v>
      </c>
      <c r="CI7" s="36">
        <v>244.29</v>
      </c>
      <c r="CJ7" s="36">
        <v>246.72</v>
      </c>
      <c r="CK7" s="36">
        <v>250.25</v>
      </c>
      <c r="CL7" s="36">
        <v>47.58</v>
      </c>
      <c r="CM7" s="36">
        <v>46.47</v>
      </c>
      <c r="CN7" s="36">
        <v>45.78</v>
      </c>
      <c r="CO7" s="36">
        <v>44.99</v>
      </c>
      <c r="CP7" s="36">
        <v>44.16</v>
      </c>
      <c r="CQ7" s="36">
        <v>41.59</v>
      </c>
      <c r="CR7" s="36">
        <v>42.31</v>
      </c>
      <c r="CS7" s="36">
        <v>43.65</v>
      </c>
      <c r="CT7" s="36">
        <v>43.58</v>
      </c>
      <c r="CU7" s="36">
        <v>41.35</v>
      </c>
      <c r="CV7" s="36">
        <v>40.31</v>
      </c>
      <c r="CW7" s="36">
        <v>72.31</v>
      </c>
      <c r="CX7" s="36">
        <v>74.33</v>
      </c>
      <c r="CY7" s="36">
        <v>75.790000000000006</v>
      </c>
      <c r="CZ7" s="36">
        <v>77.67</v>
      </c>
      <c r="DA7" s="36">
        <v>79.69</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2017-02-08T03:05:05Z</dcterms:created>
  <dcterms:modified xsi:type="dcterms:W3CDTF">2017-02-19T23:51:49Z</dcterms:modified>
  <cp:category/>
</cp:coreProperties>
</file>