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yougesoumu04\Desktop\★業務\★下水道事業関係\★経営指標・経営比較分析表\H28（H27年度分析）\公共・特環\"/>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<sst xmlns="http://schemas.openxmlformats.org/spreadsheetml/2006/main" count="221" uniqueCount="111">
  <si>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</si>
  <si>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</si>
  <si>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</si>
  <si>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</si>
  <si>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</si>
  <si>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</si>
  <si>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</si>
  <si>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</si>
  <si>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</si>
  <si>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</si>
  <si>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</si>
  <si>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</si>
  <si>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</si>
  <si>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</si>
  <si>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</si>
  <si>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</si>
  <si>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</si>
  <si>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</si>
  <si>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</si>
  <si>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</si>
  <si>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</si>
  <si>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</si>
  <si>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</si>
  <si>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</si>
  <si>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</si>
  <si>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</si>
  <si>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</si>
  <si>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</si>
  <si>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</si>
  <si>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</si>
  <si>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</si>
  <si>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</si>
  <si>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</si>
  <si>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</si>
  <si>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</si>
  <si>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</si>
  <si>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</si>
  <si>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</si>
  <si>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</si>
  <si>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</si>
  <si>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</si>
  <si>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</si>
  <si>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</si>
  <si>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</si>
  <si>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</si>
  <si>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</si>
  <si>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</si>
  <si>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</si>
  <si>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</si>
  <si>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</si>
  <si>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</si>
  <si>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</si>
  <si>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</si>
  <si>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</si>
  <si>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</si>
  <si>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</si>
  <si>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</si>
  <si>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</si>
  <si>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</si>
  <si>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</si>
  <si>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</si>
  <si>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</si>
  <si>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</si>
  <si>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</si>
  <si>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</si>
  <si>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</si>
  <si>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</si>
  <si>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</si>
  <si>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</si>
  <si>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</si>
  <si>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</si>
  <si>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</si>
  <si>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</si>
  <si>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</si>
  <si>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</si>
  <si>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</si>
  <si>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</si>
  <si>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</si>
  <si>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</si>
  <si>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</si>
  <si>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</si>
  <si>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</si>
  <si>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</si>
  <si>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</si>
  <si>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</si>
  <si>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</si>
  <si>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</si>
  <si>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</si>
  <si>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</si>
  <si>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</si>
  <si>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</si>
  <si>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</si>
  <si>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</si>
  <si>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</si>
  <si>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</si>
  <si>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</si>
  <si>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臼杵市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</si>
  <si>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</si>
  <si>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</si>
  <si>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</si>
  <si>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</si>
  <si>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</si>
  <si>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</si>
  <si>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</si>
  <si>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</si>
  <si>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</si>
  <si>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</si>
  <si>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</si>
  <si>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料金収入や一般会計からの繰入金等の総収益で、総費用に地方債償還金を加えた費用をどの程度賄えているかを表す指標。企業債元利償還金がピークを過ぎており、今後は減少傾向にあること等から、今後は改善していく見通し。総収益中に一般会計繰入金が多く含まれることから、繰入金を縮小した上で改善していく方策を検討する必要がある。料金収入についても人口減少や節水意識の高まり等から減少する見通し。使用料金改定の検討や、維持管理費のコスト削減等も検討していく。
④『企業債残高対事業規模比率』・・・料金収入に対する企業債残高の割合であり、企業債残高の規模を表す指標。今後も企業債元利償還金の減少に伴い減少を続けていく見通し。
⑤『経費回収率』・・・使用料で回収すべき経費を、どの程度使用料で賄えているかを表した指標。
⑥『汚水処理原価』・・・有収水量１㎥あたりの汚水処理に要した費用であり、汚水資本費・汚水維持管理費の両方を含めた汚水処理に係るコストを表した指標。指標⑤・⑥については類似団体平均値を下回っている。維持管理費の削減と使用料収入の確保に努め、改善を目指す。
⑦『施設利用率』・・・施設・設備が一日に対応可能な処理能力に対する、一日平均処理水量の割合であり、施設の利用状況や適正規模を判断する指標。
⑧『水洗化率』・・・現在処理区域内人口のうち、実際に水洗便所を設置して汚水処理している人口の割合を表した指標。⑦・⑧ともに、現在は面整備が完了し、新規接続が見込める一方で、人口減少等もあり、ほぼ横ばいで推移する見通し。</t>
    <rPh sb="99" eb="100">
      <t>トウ</t>
    </rPh>
    <rPh sb="116" eb="119">
      <t>ソウシュウエキ</t>
    </rPh>
    <rPh sb="119" eb="120">
      <t>チュウ</t>
    </rPh>
    <rPh sb="121" eb="123">
      <t>イッパン</t>
    </rPh>
    <rPh sb="123" eb="125">
      <t>カイケイ</t>
    </rPh>
    <rPh sb="125" eb="127">
      <t>クリイレ</t>
    </rPh>
    <rPh sb="127" eb="128">
      <t>キン</t>
    </rPh>
    <rPh sb="129" eb="130">
      <t>オオ</t>
    </rPh>
    <rPh sb="131" eb="132">
      <t>フク</t>
    </rPh>
    <rPh sb="140" eb="142">
      <t>クリイレ</t>
    </rPh>
    <rPh sb="142" eb="143">
      <t>キン</t>
    </rPh>
    <rPh sb="144" eb="146">
      <t>シュクショウ</t>
    </rPh>
    <rPh sb="148" eb="149">
      <t>ウエ</t>
    </rPh>
    <rPh sb="150" eb="152">
      <t>カイゼン</t>
    </rPh>
    <rPh sb="156" eb="158">
      <t>ホウサク</t>
    </rPh>
    <rPh sb="159" eb="161">
      <t>ケントウ</t>
    </rPh>
    <rPh sb="163" eb="165">
      <t>ヒツヨウ</t>
    </rPh>
    <rPh sb="169" eb="171">
      <t>リョウキン</t>
    </rPh>
    <rPh sb="171" eb="173">
      <t>シュウニュウ</t>
    </rPh>
    <rPh sb="178" eb="180">
      <t>ジンコウ</t>
    </rPh>
    <rPh sb="180" eb="182">
      <t>ゲンショウ</t>
    </rPh>
    <rPh sb="183" eb="185">
      <t>セッスイ</t>
    </rPh>
    <rPh sb="185" eb="187">
      <t>イシキ</t>
    </rPh>
    <rPh sb="188" eb="189">
      <t>タカ</t>
    </rPh>
    <rPh sb="191" eb="192">
      <t>トウ</t>
    </rPh>
    <rPh sb="194" eb="196">
      <t>ゲンショウ</t>
    </rPh>
    <rPh sb="198" eb="200">
      <t>ミトオ</t>
    </rPh>
    <rPh sb="202" eb="204">
      <t>シヨウ</t>
    </rPh>
    <rPh sb="204" eb="206">
      <t>リョウキン</t>
    </rPh>
    <rPh sb="206" eb="208">
      <t>カイテイ</t>
    </rPh>
    <rPh sb="209" eb="211">
      <t>ケントウ</t>
    </rPh>
    <rPh sb="466" eb="468">
      <t>サクゲン</t>
    </rPh>
    <rPh sb="469" eb="472">
      <t>シヨウリョウ</t>
    </rPh>
    <rPh sb="472" eb="474">
      <t>シュウニュウ</t>
    </rPh>
    <rPh sb="475" eb="477">
      <t>カクホ</t>
    </rPh>
    <rPh sb="649" eb="650">
      <t>トウ</t>
    </rPh>
    <rPh sb="656" eb="657">
      <t>ヨコ</t>
    </rPh>
    <phoneticPr fontId="4"/>
  </si>
  <si>
    <t>　施設の更新等については、建設開始が平成５年、供用開始が平成１３年と新しく、処理場・管渠ともに耐用年数を経過していない。しかしながら将来的に必要になる改修・更新を想定した維持管理計画を立て、より安定した事業経営に努めたい。
　ストックマネジメントを平成３７年度より行い、施設の更新計画を策定する予定である。</t>
    <rPh sb="124" eb="126">
      <t>ヘイセイ</t>
    </rPh>
    <rPh sb="128" eb="130">
      <t>ネンド</t>
    </rPh>
    <rPh sb="132" eb="133">
      <t>オコナ</t>
    </rPh>
    <phoneticPr fontId="4"/>
  </si>
  <si>
    <t>　当事業の経営状態は全体的に改善傾向にあり、管渠の面整備が概成したことから施設への投資は減少し、維持管理にシフトしていくが、人口減少等に伴う料金収入の減少等のため、財源の確保と維持管理費の削減が課題となってくる。使用料金体系の見直しの検討や、野津浄化センターの運転管理業務委託の発注形態の見直しや、豊後大野市との下水道船団方式事業の負担割合の見直し等を検討していきたい。
　また、当事業は現状地方公営企業法の法非適事業であるが、現在、法適用事業への移行準備中である。企業会計の導入に伴い経営状況の可視化が進み、より健全な経営状況への展望が予想される。企業会計導入は平成３２年４月１日を予定している。</t>
    <rPh sb="48" eb="50">
      <t>イジ</t>
    </rPh>
    <rPh sb="50" eb="52">
      <t>カンリ</t>
    </rPh>
    <rPh sb="62" eb="64">
      <t>ジンコウ</t>
    </rPh>
    <rPh sb="64" eb="66">
      <t>ゲンショウ</t>
    </rPh>
    <rPh sb="66" eb="67">
      <t>トウ</t>
    </rPh>
    <rPh sb="68" eb="69">
      <t>トモナ</t>
    </rPh>
    <rPh sb="70" eb="72">
      <t>リョウキン</t>
    </rPh>
    <rPh sb="72" eb="74">
      <t>シュウニュウ</t>
    </rPh>
    <rPh sb="75" eb="77">
      <t>ゲンショウ</t>
    </rPh>
    <rPh sb="77" eb="78">
      <t>トウ</t>
    </rPh>
    <rPh sb="82" eb="84">
      <t>ザイゲン</t>
    </rPh>
    <rPh sb="85" eb="87">
      <t>カクホ</t>
    </rPh>
    <rPh sb="88" eb="90">
      <t>イジ</t>
    </rPh>
    <rPh sb="90" eb="93">
      <t>カンリヒ</t>
    </rPh>
    <rPh sb="94" eb="96">
      <t>サクゲン</t>
    </rPh>
    <rPh sb="97" eb="99">
      <t>カダイ</t>
    </rPh>
    <rPh sb="106" eb="108">
      <t>シヨウ</t>
    </rPh>
    <rPh sb="108" eb="110">
      <t>リョウキン</t>
    </rPh>
    <rPh sb="110" eb="112">
      <t>タイケイ</t>
    </rPh>
    <rPh sb="113" eb="115">
      <t>ミナオ</t>
    </rPh>
    <rPh sb="117" eb="119">
      <t>ケントウ</t>
    </rPh>
    <rPh sb="121" eb="123">
      <t>ノツ</t>
    </rPh>
    <rPh sb="123" eb="125">
      <t>ジョウカ</t>
    </rPh>
    <rPh sb="149" eb="154">
      <t>ブンゴオオノシ</t>
    </rPh>
    <rPh sb="156" eb="159">
      <t>ゲスイドウ</t>
    </rPh>
    <rPh sb="159" eb="161">
      <t>センダン</t>
    </rPh>
    <rPh sb="161" eb="163">
      <t>ホウシキ</t>
    </rPh>
    <rPh sb="163" eb="165">
      <t>ジギョウ</t>
    </rPh>
    <rPh sb="166" eb="168">
      <t>フタン</t>
    </rPh>
    <rPh sb="168" eb="170">
      <t>ワリアイ</t>
    </rPh>
    <rPh sb="171" eb="173">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</si>
</sst>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01-48B8-844D-B34ABE545935}"/>
            </c:ext>
          </c:extLst>
        </c:ser>
        <c:dLbls>
          <c:showLegendKey val="0"/>
          <c:showVal val="0"/>
          <c:showCatName val="0"/>
          <c:showSerName val="0"/>
          <c:showPercent val="0"/>
          <c:showBubbleSize val="0"/>
        </c:dLbls>
        <c:gapWidth val="150"/>
        <c:axId val="148698240"/>
        <c:axId val="14870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7.0000000000000007E-2</c:v>
                </c:pt>
              </c:numCache>
            </c:numRef>
          </c:val>
          <c:smooth val="0"/>
          <c:extLst>
            <c:ext xmlns:c16="http://schemas.microsoft.com/office/drawing/2014/chart" uri="{C3380CC4-5D6E-409C-BE32-E72D297353CC}">
              <c16:uniqueId val="{00000001-C501-48B8-844D-B34ABE545935}"/>
            </c:ext>
          </c:extLst>
        </c:ser>
        <c:dLbls>
          <c:showLegendKey val="0"/>
          <c:showVal val="0"/>
          <c:showCatName val="0"/>
          <c:showSerName val="0"/>
          <c:showPercent val="0"/>
          <c:showBubbleSize val="0"/>
        </c:dLbls>
        <c:marker val="1"/>
        <c:smooth val="0"/>
        <c:axId val="148698240"/>
        <c:axId val="148700160"/>
      </c:lineChart>
      <c:dateAx>
        <c:axId val="148698240"/>
        <c:scaling>
          <c:orientation val="minMax"/>
        </c:scaling>
        <c:delete val="1"/>
        <c:axPos val="b"/>
        <c:numFmt formatCode="ge" sourceLinked="1"/>
        <c:majorTickMark val="none"/>
        <c:minorTickMark val="none"/>
        <c:tickLblPos val="none"/>
        <c:crossAx val="148700160"/>
        <c:crosses val="autoZero"/>
        <c:auto val="1"/>
        <c:lblOffset val="100"/>
        <c:baseTimeUnit val="years"/>
      </c:dateAx>
      <c:valAx>
        <c:axId val="14870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9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43.78</c:v>
                </c:pt>
                <c:pt idx="1">
                  <c:v>45.33</c:v>
                </c:pt>
                <c:pt idx="2">
                  <c:v>45.67</c:v>
                </c:pt>
                <c:pt idx="3">
                  <c:v>46.67</c:v>
                </c:pt>
                <c:pt idx="4">
                  <c:v>45.89</c:v>
                </c:pt>
              </c:numCache>
            </c:numRef>
          </c:val>
          <c:extLst>
            <c:ext xmlns:c16="http://schemas.microsoft.com/office/drawing/2014/chart" uri="{C3380CC4-5D6E-409C-BE32-E72D297353CC}">
              <c16:uniqueId val="{00000000-5736-4412-8A95-76488233CDC3}"/>
            </c:ext>
          </c:extLst>
        </c:ser>
        <c:dLbls>
          <c:showLegendKey val="0"/>
          <c:showVal val="0"/>
          <c:showCatName val="0"/>
          <c:showSerName val="0"/>
          <c:showPercent val="0"/>
          <c:showBubbleSize val="0"/>
        </c:dLbls>
        <c:gapWidth val="150"/>
        <c:axId val="150399232"/>
        <c:axId val="1504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41.35</c:v>
                </c:pt>
              </c:numCache>
            </c:numRef>
          </c:val>
          <c:smooth val="0"/>
          <c:extLst>
            <c:ext xmlns:c16="http://schemas.microsoft.com/office/drawing/2014/chart" uri="{C3380CC4-5D6E-409C-BE32-E72D297353CC}">
              <c16:uniqueId val="{00000001-5736-4412-8A95-76488233CDC3}"/>
            </c:ext>
          </c:extLst>
        </c:ser>
        <c:dLbls>
          <c:showLegendKey val="0"/>
          <c:showVal val="0"/>
          <c:showCatName val="0"/>
          <c:showSerName val="0"/>
          <c:showPercent val="0"/>
          <c:showBubbleSize val="0"/>
        </c:dLbls>
        <c:marker val="1"/>
        <c:smooth val="0"/>
        <c:axId val="150399232"/>
        <c:axId val="150466944"/>
      </c:lineChart>
      <c:dateAx>
        <c:axId val="150399232"/>
        <c:scaling>
          <c:orientation val="minMax"/>
        </c:scaling>
        <c:delete val="1"/>
        <c:axPos val="b"/>
        <c:numFmt formatCode="ge" sourceLinked="1"/>
        <c:majorTickMark val="none"/>
        <c:minorTickMark val="none"/>
        <c:tickLblPos val="none"/>
        <c:crossAx val="150466944"/>
        <c:crosses val="autoZero"/>
        <c:auto val="1"/>
        <c:lblOffset val="100"/>
        <c:baseTimeUnit val="years"/>
      </c:dateAx>
      <c:valAx>
        <c:axId val="1504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9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67.73</c:v>
                </c:pt>
                <c:pt idx="1">
                  <c:v>67.83</c:v>
                </c:pt>
                <c:pt idx="2">
                  <c:v>68.81</c:v>
                </c:pt>
                <c:pt idx="3">
                  <c:v>70.290000000000006</c:v>
                </c:pt>
                <c:pt idx="4">
                  <c:v>70.61</c:v>
                </c:pt>
              </c:numCache>
            </c:numRef>
          </c:val>
          <c:extLst>
            <c:ext xmlns:c16="http://schemas.microsoft.com/office/drawing/2014/chart" uri="{C3380CC4-5D6E-409C-BE32-E72D297353CC}">
              <c16:uniqueId val="{00000000-F34C-4267-BB1D-B0BAE73D9AB0}"/>
            </c:ext>
          </c:extLst>
        </c:ser>
        <c:dLbls>
          <c:showLegendKey val="0"/>
          <c:showVal val="0"/>
          <c:showCatName val="0"/>
          <c:showSerName val="0"/>
          <c:showPercent val="0"/>
          <c:showBubbleSize val="0"/>
        </c:dLbls>
        <c:gapWidth val="150"/>
        <c:axId val="150493056"/>
        <c:axId val="1505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82.9</c:v>
                </c:pt>
              </c:numCache>
            </c:numRef>
          </c:val>
          <c:smooth val="0"/>
          <c:extLst>
            <c:ext xmlns:c16="http://schemas.microsoft.com/office/drawing/2014/chart" uri="{C3380CC4-5D6E-409C-BE32-E72D297353CC}">
              <c16:uniqueId val="{00000001-F34C-4267-BB1D-B0BAE73D9AB0}"/>
            </c:ext>
          </c:extLst>
        </c:ser>
        <c:dLbls>
          <c:showLegendKey val="0"/>
          <c:showVal val="0"/>
          <c:showCatName val="0"/>
          <c:showSerName val="0"/>
          <c:showPercent val="0"/>
          <c:showBubbleSize val="0"/>
        </c:dLbls>
        <c:marker val="1"/>
        <c:smooth val="0"/>
        <c:axId val="150493056"/>
        <c:axId val="150503424"/>
      </c:lineChart>
      <c:dateAx>
        <c:axId val="150493056"/>
        <c:scaling>
          <c:orientation val="minMax"/>
        </c:scaling>
        <c:delete val="1"/>
        <c:axPos val="b"/>
        <c:numFmt formatCode="ge" sourceLinked="1"/>
        <c:majorTickMark val="none"/>
        <c:minorTickMark val="none"/>
        <c:tickLblPos val="none"/>
        <c:crossAx val="150503424"/>
        <c:crosses val="autoZero"/>
        <c:auto val="1"/>
        <c:lblOffset val="100"/>
        <c:baseTimeUnit val="years"/>
      </c:dateAx>
      <c:valAx>
        <c:axId val="1505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70.27</c:v>
                </c:pt>
                <c:pt idx="1">
                  <c:v>78.959999999999994</c:v>
                </c:pt>
                <c:pt idx="2">
                  <c:v>84.81</c:v>
                </c:pt>
                <c:pt idx="3">
                  <c:v>86.35</c:v>
                </c:pt>
                <c:pt idx="4">
                  <c:v>85.6</c:v>
                </c:pt>
              </c:numCache>
            </c:numRef>
          </c:val>
          <c:extLst>
            <c:ext xmlns:c16="http://schemas.microsoft.com/office/drawing/2014/chart" uri="{C3380CC4-5D6E-409C-BE32-E72D297353CC}">
              <c16:uniqueId val="{00000000-7DDE-4CB1-AFAC-AB64382B97CC}"/>
            </c:ext>
          </c:extLst>
        </c:ser>
        <c:dLbls>
          <c:showLegendKey val="0"/>
          <c:showVal val="0"/>
          <c:showCatName val="0"/>
          <c:showSerName val="0"/>
          <c:showPercent val="0"/>
          <c:showBubbleSize val="0"/>
        </c:dLbls>
        <c:gapWidth val="150"/>
        <c:axId val="148804352"/>
        <c:axId val="14880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DE-4CB1-AFAC-AB64382B97CC}"/>
            </c:ext>
          </c:extLst>
        </c:ser>
        <c:dLbls>
          <c:showLegendKey val="0"/>
          <c:showVal val="0"/>
          <c:showCatName val="0"/>
          <c:showSerName val="0"/>
          <c:showPercent val="0"/>
          <c:showBubbleSize val="0"/>
        </c:dLbls>
        <c:marker val="1"/>
        <c:smooth val="0"/>
        <c:axId val="148804352"/>
        <c:axId val="148806272"/>
      </c:lineChart>
      <c:dateAx>
        <c:axId val="148804352"/>
        <c:scaling>
          <c:orientation val="minMax"/>
        </c:scaling>
        <c:delete val="1"/>
        <c:axPos val="b"/>
        <c:numFmt formatCode="ge" sourceLinked="1"/>
        <c:majorTickMark val="none"/>
        <c:minorTickMark val="none"/>
        <c:tickLblPos val="none"/>
        <c:crossAx val="148806272"/>
        <c:crosses val="autoZero"/>
        <c:auto val="1"/>
        <c:lblOffset val="100"/>
        <c:baseTimeUnit val="years"/>
      </c:dateAx>
      <c:valAx>
        <c:axId val="1488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A7-4119-86B7-C3641845ABAF}"/>
            </c:ext>
          </c:extLst>
        </c:ser>
        <c:dLbls>
          <c:showLegendKey val="0"/>
          <c:showVal val="0"/>
          <c:showCatName val="0"/>
          <c:showSerName val="0"/>
          <c:showPercent val="0"/>
          <c:showBubbleSize val="0"/>
        </c:dLbls>
        <c:gapWidth val="150"/>
        <c:axId val="148824448"/>
        <c:axId val="14882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A7-4119-86B7-C3641845ABAF}"/>
            </c:ext>
          </c:extLst>
        </c:ser>
        <c:dLbls>
          <c:showLegendKey val="0"/>
          <c:showVal val="0"/>
          <c:showCatName val="0"/>
          <c:showSerName val="0"/>
          <c:showPercent val="0"/>
          <c:showBubbleSize val="0"/>
        </c:dLbls>
        <c:marker val="1"/>
        <c:smooth val="0"/>
        <c:axId val="148824448"/>
        <c:axId val="148826368"/>
      </c:lineChart>
      <c:dateAx>
        <c:axId val="148824448"/>
        <c:scaling>
          <c:orientation val="minMax"/>
        </c:scaling>
        <c:delete val="1"/>
        <c:axPos val="b"/>
        <c:numFmt formatCode="ge" sourceLinked="1"/>
        <c:majorTickMark val="none"/>
        <c:minorTickMark val="none"/>
        <c:tickLblPos val="none"/>
        <c:crossAx val="148826368"/>
        <c:crosses val="autoZero"/>
        <c:auto val="1"/>
        <c:lblOffset val="100"/>
        <c:baseTimeUnit val="years"/>
      </c:dateAx>
      <c:valAx>
        <c:axId val="1488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60-4ED6-A06B-09C4892A23BA}"/>
            </c:ext>
          </c:extLst>
        </c:ser>
        <c:dLbls>
          <c:showLegendKey val="0"/>
          <c:showVal val="0"/>
          <c:showCatName val="0"/>
          <c:showSerName val="0"/>
          <c:showPercent val="0"/>
          <c:showBubbleSize val="0"/>
        </c:dLbls>
        <c:gapWidth val="150"/>
        <c:axId val="148869120"/>
        <c:axId val="1488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60-4ED6-A06B-09C4892A23BA}"/>
            </c:ext>
          </c:extLst>
        </c:ser>
        <c:dLbls>
          <c:showLegendKey val="0"/>
          <c:showVal val="0"/>
          <c:showCatName val="0"/>
          <c:showSerName val="0"/>
          <c:showPercent val="0"/>
          <c:showBubbleSize val="0"/>
        </c:dLbls>
        <c:marker val="1"/>
        <c:smooth val="0"/>
        <c:axId val="148869120"/>
        <c:axId val="148871040"/>
      </c:lineChart>
      <c:dateAx>
        <c:axId val="148869120"/>
        <c:scaling>
          <c:orientation val="minMax"/>
        </c:scaling>
        <c:delete val="1"/>
        <c:axPos val="b"/>
        <c:numFmt formatCode="ge" sourceLinked="1"/>
        <c:majorTickMark val="none"/>
        <c:minorTickMark val="none"/>
        <c:tickLblPos val="none"/>
        <c:crossAx val="148871040"/>
        <c:crosses val="autoZero"/>
        <c:auto val="1"/>
        <c:lblOffset val="100"/>
        <c:baseTimeUnit val="years"/>
      </c:dateAx>
      <c:valAx>
        <c:axId val="1488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8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D1-4374-ABCA-3009AC127C81}"/>
            </c:ext>
          </c:extLst>
        </c:ser>
        <c:dLbls>
          <c:showLegendKey val="0"/>
          <c:showVal val="0"/>
          <c:showCatName val="0"/>
          <c:showSerName val="0"/>
          <c:showPercent val="0"/>
          <c:showBubbleSize val="0"/>
        </c:dLbls>
        <c:gapWidth val="150"/>
        <c:axId val="149037056"/>
        <c:axId val="1490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D1-4374-ABCA-3009AC127C81}"/>
            </c:ext>
          </c:extLst>
        </c:ser>
        <c:dLbls>
          <c:showLegendKey val="0"/>
          <c:showVal val="0"/>
          <c:showCatName val="0"/>
          <c:showSerName val="0"/>
          <c:showPercent val="0"/>
          <c:showBubbleSize val="0"/>
        </c:dLbls>
        <c:marker val="1"/>
        <c:smooth val="0"/>
        <c:axId val="149037056"/>
        <c:axId val="149038976"/>
      </c:lineChart>
      <c:dateAx>
        <c:axId val="149037056"/>
        <c:scaling>
          <c:orientation val="minMax"/>
        </c:scaling>
        <c:delete val="1"/>
        <c:axPos val="b"/>
        <c:numFmt formatCode="ge" sourceLinked="1"/>
        <c:majorTickMark val="none"/>
        <c:minorTickMark val="none"/>
        <c:tickLblPos val="none"/>
        <c:crossAx val="149038976"/>
        <c:crosses val="autoZero"/>
        <c:auto val="1"/>
        <c:lblOffset val="100"/>
        <c:baseTimeUnit val="years"/>
      </c:dateAx>
      <c:valAx>
        <c:axId val="1490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E9-48A9-9659-86A4A9396107}"/>
            </c:ext>
          </c:extLst>
        </c:ser>
        <c:dLbls>
          <c:showLegendKey val="0"/>
          <c:showVal val="0"/>
          <c:showCatName val="0"/>
          <c:showSerName val="0"/>
          <c:showPercent val="0"/>
          <c:showBubbleSize val="0"/>
        </c:dLbls>
        <c:gapWidth val="150"/>
        <c:axId val="149052800"/>
        <c:axId val="14906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E9-48A9-9659-86A4A9396107}"/>
            </c:ext>
          </c:extLst>
        </c:ser>
        <c:dLbls>
          <c:showLegendKey val="0"/>
          <c:showVal val="0"/>
          <c:showCatName val="0"/>
          <c:showSerName val="0"/>
          <c:showPercent val="0"/>
          <c:showBubbleSize val="0"/>
        </c:dLbls>
        <c:marker val="1"/>
        <c:smooth val="0"/>
        <c:axId val="149052800"/>
        <c:axId val="149063168"/>
      </c:lineChart>
      <c:dateAx>
        <c:axId val="149052800"/>
        <c:scaling>
          <c:orientation val="minMax"/>
        </c:scaling>
        <c:delete val="1"/>
        <c:axPos val="b"/>
        <c:numFmt formatCode="ge" sourceLinked="1"/>
        <c:majorTickMark val="none"/>
        <c:minorTickMark val="none"/>
        <c:tickLblPos val="none"/>
        <c:crossAx val="149063168"/>
        <c:crosses val="autoZero"/>
        <c:auto val="1"/>
        <c:lblOffset val="100"/>
        <c:baseTimeUnit val="years"/>
      </c:dateAx>
      <c:valAx>
        <c:axId val="1490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852.36</c:v>
                </c:pt>
                <c:pt idx="1">
                  <c:v>1095.31</c:v>
                </c:pt>
                <c:pt idx="2">
                  <c:v>570.4</c:v>
                </c:pt>
                <c:pt idx="3">
                  <c:v>856.19</c:v>
                </c:pt>
                <c:pt idx="4">
                  <c:v>417.89</c:v>
                </c:pt>
              </c:numCache>
            </c:numRef>
          </c:val>
          <c:extLst>
            <c:ext xmlns:c16="http://schemas.microsoft.com/office/drawing/2014/chart" uri="{C3380CC4-5D6E-409C-BE32-E72D297353CC}">
              <c16:uniqueId val="{00000000-420D-4CC0-88D9-AB0362E67EBD}"/>
            </c:ext>
          </c:extLst>
        </c:ser>
        <c:dLbls>
          <c:showLegendKey val="0"/>
          <c:showVal val="0"/>
          <c:showCatName val="0"/>
          <c:showSerName val="0"/>
          <c:showPercent val="0"/>
          <c:showBubbleSize val="0"/>
        </c:dLbls>
        <c:gapWidth val="150"/>
        <c:axId val="149093376"/>
        <c:axId val="1501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1434.89</c:v>
                </c:pt>
              </c:numCache>
            </c:numRef>
          </c:val>
          <c:smooth val="0"/>
          <c:extLst>
            <c:ext xmlns:c16="http://schemas.microsoft.com/office/drawing/2014/chart" uri="{C3380CC4-5D6E-409C-BE32-E72D297353CC}">
              <c16:uniqueId val="{00000001-420D-4CC0-88D9-AB0362E67EBD}"/>
            </c:ext>
          </c:extLst>
        </c:ser>
        <c:dLbls>
          <c:showLegendKey val="0"/>
          <c:showVal val="0"/>
          <c:showCatName val="0"/>
          <c:showSerName val="0"/>
          <c:showPercent val="0"/>
          <c:showBubbleSize val="0"/>
        </c:dLbls>
        <c:marker val="1"/>
        <c:smooth val="0"/>
        <c:axId val="149093376"/>
        <c:axId val="150160512"/>
      </c:lineChart>
      <c:dateAx>
        <c:axId val="149093376"/>
        <c:scaling>
          <c:orientation val="minMax"/>
        </c:scaling>
        <c:delete val="1"/>
        <c:axPos val="b"/>
        <c:numFmt formatCode="ge" sourceLinked="1"/>
        <c:majorTickMark val="none"/>
        <c:minorTickMark val="none"/>
        <c:tickLblPos val="none"/>
        <c:crossAx val="150160512"/>
        <c:crosses val="autoZero"/>
        <c:auto val="1"/>
        <c:lblOffset val="100"/>
        <c:baseTimeUnit val="years"/>
      </c:dateAx>
      <c:valAx>
        <c:axId val="15016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9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72.87</c:v>
                </c:pt>
                <c:pt idx="1">
                  <c:v>63.7</c:v>
                </c:pt>
                <c:pt idx="2">
                  <c:v>58.54</c:v>
                </c:pt>
                <c:pt idx="3">
                  <c:v>64.28</c:v>
                </c:pt>
                <c:pt idx="4">
                  <c:v>64.94</c:v>
                </c:pt>
              </c:numCache>
            </c:numRef>
          </c:val>
          <c:extLst>
            <c:ext xmlns:c16="http://schemas.microsoft.com/office/drawing/2014/chart" uri="{C3380CC4-5D6E-409C-BE32-E72D297353CC}">
              <c16:uniqueId val="{00000000-32E4-4FF3-8B30-A4CA72342AD7}"/>
            </c:ext>
          </c:extLst>
        </c:ser>
        <c:dLbls>
          <c:showLegendKey val="0"/>
          <c:showVal val="0"/>
          <c:showCatName val="0"/>
          <c:showSerName val="0"/>
          <c:showPercent val="0"/>
          <c:showBubbleSize val="0"/>
        </c:dLbls>
        <c:gapWidth val="150"/>
        <c:axId val="150182528"/>
        <c:axId val="1501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66.22</c:v>
                </c:pt>
              </c:numCache>
            </c:numRef>
          </c:val>
          <c:smooth val="0"/>
          <c:extLst>
            <c:ext xmlns:c16="http://schemas.microsoft.com/office/drawing/2014/chart" uri="{C3380CC4-5D6E-409C-BE32-E72D297353CC}">
              <c16:uniqueId val="{00000001-32E4-4FF3-8B30-A4CA72342AD7}"/>
            </c:ext>
          </c:extLst>
        </c:ser>
        <c:dLbls>
          <c:showLegendKey val="0"/>
          <c:showVal val="0"/>
          <c:showCatName val="0"/>
          <c:showSerName val="0"/>
          <c:showPercent val="0"/>
          <c:showBubbleSize val="0"/>
        </c:dLbls>
        <c:marker val="1"/>
        <c:smooth val="0"/>
        <c:axId val="150182528"/>
        <c:axId val="150188800"/>
      </c:lineChart>
      <c:dateAx>
        <c:axId val="150182528"/>
        <c:scaling>
          <c:orientation val="minMax"/>
        </c:scaling>
        <c:delete val="1"/>
        <c:axPos val="b"/>
        <c:numFmt formatCode="ge" sourceLinked="1"/>
        <c:majorTickMark val="none"/>
        <c:minorTickMark val="none"/>
        <c:tickLblPos val="none"/>
        <c:crossAx val="150188800"/>
        <c:crosses val="autoZero"/>
        <c:auto val="1"/>
        <c:lblOffset val="100"/>
        <c:baseTimeUnit val="years"/>
      </c:dateAx>
      <c:valAx>
        <c:axId val="15018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240.35</c:v>
                </c:pt>
                <c:pt idx="1">
                  <c:v>276.39999999999998</c:v>
                </c:pt>
                <c:pt idx="2">
                  <c:v>301.27999999999997</c:v>
                </c:pt>
                <c:pt idx="3">
                  <c:v>280.27</c:v>
                </c:pt>
                <c:pt idx="4">
                  <c:v>275.97000000000003</c:v>
                </c:pt>
              </c:numCache>
            </c:numRef>
          </c:val>
          <c:extLst>
            <c:ext xmlns:c16="http://schemas.microsoft.com/office/drawing/2014/chart" uri="{C3380CC4-5D6E-409C-BE32-E72D297353CC}">
              <c16:uniqueId val="{00000000-3ADB-4105-A2F3-836AA1508050}"/>
            </c:ext>
          </c:extLst>
        </c:ser>
        <c:dLbls>
          <c:showLegendKey val="0"/>
          <c:showVal val="0"/>
          <c:showCatName val="0"/>
          <c:showSerName val="0"/>
          <c:showPercent val="0"/>
          <c:showBubbleSize val="0"/>
        </c:dLbls>
        <c:gapWidth val="150"/>
        <c:axId val="150358656"/>
        <c:axId val="15038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246.72</c:v>
                </c:pt>
              </c:numCache>
            </c:numRef>
          </c:val>
          <c:smooth val="0"/>
          <c:extLst>
            <c:ext xmlns:c16="http://schemas.microsoft.com/office/drawing/2014/chart" uri="{C3380CC4-5D6E-409C-BE32-E72D297353CC}">
              <c16:uniqueId val="{00000001-3ADB-4105-A2F3-836AA1508050}"/>
            </c:ext>
          </c:extLst>
        </c:ser>
        <c:dLbls>
          <c:showLegendKey val="0"/>
          <c:showVal val="0"/>
          <c:showCatName val="0"/>
          <c:showSerName val="0"/>
          <c:showPercent val="0"/>
          <c:showBubbleSize val="0"/>
        </c:dLbls>
        <c:marker val="1"/>
        <c:smooth val="0"/>
        <c:axId val="150358656"/>
        <c:axId val="150385408"/>
      </c:lineChart>
      <c:dateAx>
        <c:axId val="150358656"/>
        <c:scaling>
          <c:orientation val="minMax"/>
        </c:scaling>
        <c:delete val="1"/>
        <c:axPos val="b"/>
        <c:numFmt formatCode="ge" sourceLinked="1"/>
        <c:majorTickMark val="none"/>
        <c:minorTickMark val="none"/>
        <c:tickLblPos val="none"/>
        <c:crossAx val="150385408"/>
        <c:crosses val="autoZero"/>
        <c:auto val="1"/>
        <c:lblOffset val="100"/>
        <c:baseTimeUnit val="years"/>
      </c:dateAx>
      <c:valAx>
        <c:axId val="15038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大分県　臼杵市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40443</v>
      </c>
      <c r="AM8" s="47"/>
      <c r="AN8" s="47"/>
      <c r="AO8" s="47"/>
      <c r="AP8" s="47"/>
      <c r="AQ8" s="47"/>
      <c r="AR8" s="47"/>
      <c r="AS8" s="47"/>
      <c r="AT8" s="43">
        <f>データ!S6</f>
        <v>291.2</v>
      </c>
      <c r="AU8" s="43"/>
      <c r="AV8" s="43"/>
      <c r="AW8" s="43"/>
      <c r="AX8" s="43"/>
      <c r="AY8" s="43"/>
      <c r="AZ8" s="43"/>
      <c r="BA8" s="43"/>
      <c r="BB8" s="43">
        <f>データ!T6</f>
        <v>138.88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x14ac:dyDescent="0.15">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x14ac:dyDescent="0.15">
      <c r="A10" s="2"/>
      <c r="B10" s="43" t="str">
        <f>データ!M6</f>
        <v>-</v>
      </c>
      <c r="C10" s="43"/>
      <c r="D10" s="43"/>
      <c r="E10" s="43"/>
      <c r="F10" s="43"/>
      <c r="G10" s="43"/>
      <c r="H10" s="43"/>
      <c r="I10" s="43" t="str">
        <f>データ!N6</f>
        <v>該当数値なし</v>
      </c>
      <c r="J10" s="43"/>
      <c r="K10" s="43"/>
      <c r="L10" s="43"/>
      <c r="M10" s="43"/>
      <c r="N10" s="43"/>
      <c r="O10" s="43"/>
      <c r="P10" s="43">
        <f>データ!O6</f>
        <v>5.36</v>
      </c>
      <c r="Q10" s="43"/>
      <c r="R10" s="43"/>
      <c r="S10" s="43"/>
      <c r="T10" s="43"/>
      <c r="U10" s="43"/>
      <c r="V10" s="43"/>
      <c r="W10" s="43">
        <f>データ!P6</f>
        <v>112.75</v>
      </c>
      <c r="X10" s="43"/>
      <c r="Y10" s="43"/>
      <c r="Z10" s="43"/>
      <c r="AA10" s="43"/>
      <c r="AB10" s="43"/>
      <c r="AC10" s="43"/>
      <c r="AD10" s="47">
        <f>データ!Q6</f>
        <v>3350</v>
      </c>
      <c r="AE10" s="47"/>
      <c r="AF10" s="47"/>
      <c r="AG10" s="47"/>
      <c r="AH10" s="47"/>
      <c r="AI10" s="47"/>
      <c r="AJ10" s="47"/>
      <c r="AK10" s="2"/>
      <c r="AL10" s="47">
        <f>データ!U6</f>
        <v>2157</v>
      </c>
      <c r="AM10" s="47"/>
      <c r="AN10" s="47"/>
      <c r="AO10" s="47"/>
      <c r="AP10" s="47"/>
      <c r="AQ10" s="47"/>
      <c r="AR10" s="47"/>
      <c r="AS10" s="47"/>
      <c r="AT10" s="43">
        <f>データ!V6</f>
        <v>1.24</v>
      </c>
      <c r="AU10" s="43"/>
      <c r="AV10" s="43"/>
      <c r="AW10" s="43"/>
      <c r="AX10" s="43"/>
      <c r="AY10" s="43"/>
      <c r="AZ10" s="43"/>
      <c r="BA10" s="43"/>
      <c r="BB10" s="43">
        <f>データ!W6</f>
        <v>1739.52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x14ac:dyDescent="0.15">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x14ac:dyDescent="0.15">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x14ac:dyDescent="0.15">
      <c r="C83" s="2" t="s">
        <v>40</v>
      </c>
    </row>
    <row r="84" spans="1:78" x14ac:dyDescent="0.15">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x14ac:dyDescent="0.15">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442062</v>
      </c>
      <c r="D6" s="31">
        <f t="shared" si="3"/>
        <v>47</v>
      </c>
      <c r="E6" s="31">
        <f t="shared" si="3"/>
        <v>17</v>
      </c>
      <c r="F6" s="31">
        <f t="shared" si="3"/>
        <v>4</v>
      </c>
      <c r="G6" s="31">
        <f t="shared" si="3"/>
        <v>0</v>
      </c>
      <c r="H6" s="31" t="str">
        <f t="shared" si="3"/>
        <v>大分県　臼杵市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5.36</v>
      </c>
      <c r="P6" s="32">
        <f t="shared" si="3"/>
        <v>112.75</v>
      </c>
      <c r="Q6" s="32">
        <f t="shared" si="3"/>
        <v>3350</v>
      </c>
      <c r="R6" s="32">
        <f t="shared" si="3"/>
        <v>40443</v>
      </c>
      <c r="S6" s="32">
        <f t="shared" si="3"/>
        <v>291.2</v>
      </c>
      <c r="T6" s="32">
        <f t="shared" si="3"/>
        <v>138.88</v>
      </c>
      <c r="U6" s="32">
        <f t="shared" si="3"/>
        <v>2157</v>
      </c>
      <c r="V6" s="32">
        <f t="shared" si="3"/>
        <v>1.24</v>
      </c>
      <c r="W6" s="32">
        <f t="shared" si="3"/>
        <v>1739.52</v>
      </c>
      <c r="X6" s="33">
        <f>IF(X7="",NA(),X7)</f>
        <v>70.27</v>
      </c>
      <c r="Y6" s="33">
        <f t="shared" ref="Y6:AG6" si="4">IF(Y7="",NA(),Y7)</f>
        <v>78.959999999999994</v>
      </c>
      <c r="Z6" s="33">
        <f t="shared" si="4"/>
        <v>84.81</v>
      </c>
      <c r="AA6" s="33">
        <f t="shared" si="4"/>
        <v>86.35</v>
      </c>
      <c r="AB6" s="33">
        <f t="shared" si="4"/>
        <v>85.6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852.36</v>
      </c>
      <c r="BF6" s="33">
        <f t="shared" ref="BF6:BN6" si="7">IF(BF7="",NA(),BF7)</f>
        <v>1095.31</v>
      </c>
      <c r="BG6" s="33">
        <f t="shared" si="7"/>
        <v>570.4</v>
      </c>
      <c r="BH6" s="33">
        <f t="shared" si="7"/>
        <v>856.19</v>
      </c>
      <c r="BI6" s="33">
        <f t="shared" si="7"/>
        <v>417.89</v>
      </c>
      <c r="BJ6" s="33">
        <f t="shared" si="7"/>
        <v>1835.56</v>
      </c>
      <c r="BK6" s="33">
        <f t="shared" si="7"/>
        <v>1716.82</v>
      </c>
      <c r="BL6" s="33">
        <f t="shared" si="7"/>
        <v>1554.05</v>
      </c>
      <c r="BM6" s="33">
        <f t="shared" si="7"/>
        <v>1671.86</v>
      </c>
      <c r="BN6" s="33">
        <f t="shared" si="7"/>
        <v>1434.89</v>
      </c>
      <c r="BO6" s="32" t="str">
        <f>IF(BO7="","",IF(BO7="-","【-】","【"&amp;SUBSTITUTE(TEXT(BO7,"#,##0.00"),"-","△")&amp;"】"))</f>
        <v>【1,457.06】</v>
      </c>
      <c r="BP6" s="33">
        <f>IF(BP7="",NA(),BP7)</f>
        <v>72.87</v>
      </c>
      <c r="BQ6" s="33">
        <f t="shared" ref="BQ6:BY6" si="8">IF(BQ7="",NA(),BQ7)</f>
        <v>63.7</v>
      </c>
      <c r="BR6" s="33">
        <f t="shared" si="8"/>
        <v>58.54</v>
      </c>
      <c r="BS6" s="33">
        <f t="shared" si="8"/>
        <v>64.28</v>
      </c>
      <c r="BT6" s="33">
        <f t="shared" si="8"/>
        <v>64.94</v>
      </c>
      <c r="BU6" s="33">
        <f t="shared" si="8"/>
        <v>52.89</v>
      </c>
      <c r="BV6" s="33">
        <f t="shared" si="8"/>
        <v>51.73</v>
      </c>
      <c r="BW6" s="33">
        <f t="shared" si="8"/>
        <v>53.01</v>
      </c>
      <c r="BX6" s="33">
        <f t="shared" si="8"/>
        <v>50.54</v>
      </c>
      <c r="BY6" s="33">
        <f t="shared" si="8"/>
        <v>66.22</v>
      </c>
      <c r="BZ6" s="32" t="str">
        <f>IF(BZ7="","",IF(BZ7="-","【-】","【"&amp;SUBSTITUTE(TEXT(BZ7,"#,##0.00"),"-","△")&amp;"】"))</f>
        <v>【64.73】</v>
      </c>
      <c r="CA6" s="33">
        <f>IF(CA7="",NA(),CA7)</f>
        <v>240.35</v>
      </c>
      <c r="CB6" s="33">
        <f t="shared" ref="CB6:CJ6" si="9">IF(CB7="",NA(),CB7)</f>
        <v>276.39999999999998</v>
      </c>
      <c r="CC6" s="33">
        <f t="shared" si="9"/>
        <v>301.27999999999997</v>
      </c>
      <c r="CD6" s="33">
        <f t="shared" si="9"/>
        <v>280.27</v>
      </c>
      <c r="CE6" s="33">
        <f t="shared" si="9"/>
        <v>275.97000000000003</v>
      </c>
      <c r="CF6" s="33">
        <f t="shared" si="9"/>
        <v>300.52</v>
      </c>
      <c r="CG6" s="33">
        <f t="shared" si="9"/>
        <v>310.47000000000003</v>
      </c>
      <c r="CH6" s="33">
        <f t="shared" si="9"/>
        <v>299.39</v>
      </c>
      <c r="CI6" s="33">
        <f t="shared" si="9"/>
        <v>320.36</v>
      </c>
      <c r="CJ6" s="33">
        <f t="shared" si="9"/>
        <v>246.72</v>
      </c>
      <c r="CK6" s="32" t="str">
        <f>IF(CK7="","",IF(CK7="-","【-】","【"&amp;SUBSTITUTE(TEXT(CK7,"#,##0.00"),"-","△")&amp;"】"))</f>
        <v>【250.25】</v>
      </c>
      <c r="CL6" s="33">
        <f>IF(CL7="",NA(),CL7)</f>
        <v>43.78</v>
      </c>
      <c r="CM6" s="33">
        <f t="shared" ref="CM6:CU6" si="10">IF(CM7="",NA(),CM7)</f>
        <v>45.33</v>
      </c>
      <c r="CN6" s="33">
        <f t="shared" si="10"/>
        <v>45.67</v>
      </c>
      <c r="CO6" s="33">
        <f t="shared" si="10"/>
        <v>46.67</v>
      </c>
      <c r="CP6" s="33">
        <f t="shared" si="10"/>
        <v>45.89</v>
      </c>
      <c r="CQ6" s="33">
        <f t="shared" si="10"/>
        <v>36.799999999999997</v>
      </c>
      <c r="CR6" s="33">
        <f t="shared" si="10"/>
        <v>36.67</v>
      </c>
      <c r="CS6" s="33">
        <f t="shared" si="10"/>
        <v>36.200000000000003</v>
      </c>
      <c r="CT6" s="33">
        <f t="shared" si="10"/>
        <v>34.74</v>
      </c>
      <c r="CU6" s="33">
        <f t="shared" si="10"/>
        <v>41.35</v>
      </c>
      <c r="CV6" s="32" t="str">
        <f>IF(CV7="","",IF(CV7="-","【-】","【"&amp;SUBSTITUTE(TEXT(CV7,"#,##0.00"),"-","△")&amp;"】"))</f>
        <v>【40.31】</v>
      </c>
      <c r="CW6" s="33">
        <f>IF(CW7="",NA(),CW7)</f>
        <v>67.73</v>
      </c>
      <c r="CX6" s="33">
        <f t="shared" ref="CX6:DF6" si="11">IF(CX7="",NA(),CX7)</f>
        <v>67.83</v>
      </c>
      <c r="CY6" s="33">
        <f t="shared" si="11"/>
        <v>68.81</v>
      </c>
      <c r="CZ6" s="33">
        <f t="shared" si="11"/>
        <v>70.290000000000006</v>
      </c>
      <c r="DA6" s="33">
        <f t="shared" si="11"/>
        <v>70.61</v>
      </c>
      <c r="DB6" s="33">
        <f t="shared" si="11"/>
        <v>71.62</v>
      </c>
      <c r="DC6" s="33">
        <f t="shared" si="11"/>
        <v>71.239999999999995</v>
      </c>
      <c r="DD6" s="33">
        <f t="shared" si="11"/>
        <v>71.069999999999993</v>
      </c>
      <c r="DE6" s="33">
        <f t="shared" si="11"/>
        <v>70.14</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7.0000000000000007E-2</v>
      </c>
      <c r="EN6" s="32" t="str">
        <f>IF(EN7="","",IF(EN7="-","【-】","【"&amp;SUBSTITUTE(TEXT(EN7,"#,##0.00"),"-","△")&amp;"】"))</f>
        <v>【0.10】</v>
      </c>
    </row>
    <row r="7" spans="1:144" s="34" customFormat="1" x14ac:dyDescent="0.15">
      <c r="A7" s="26"/>
      <c r="B7" s="35">
        <v>2015</v>
      </c>
      <c r="C7" s="35">
        <v>442062</v>
      </c>
      <c r="D7" s="35">
        <v>47</v>
      </c>
      <c r="E7" s="35">
        <v>17</v>
      </c>
      <c r="F7" s="35">
        <v>4</v>
      </c>
      <c r="G7" s="35">
        <v>0</v>
      </c>
      <c r="H7" s="35" t="s">
        <v>96</v>
      </c>
      <c r="I7" s="35" t="s">
        <v>97</v>
      </c>
      <c r="J7" s="35" t="s">
        <v>98</v>
      </c>
      <c r="K7" s="35" t="s">
        <v>99</v>
      </c>
      <c r="L7" s="35" t="s">
        <v>100</v>
      </c>
      <c r="M7" s="36" t="s">
        <v>101</v>
      </c>
      <c r="N7" s="36" t="s">
        <v>102</v>
      </c>
      <c r="O7" s="36">
        <v>5.36</v>
      </c>
      <c r="P7" s="36">
        <v>112.75</v>
      </c>
      <c r="Q7" s="36">
        <v>3350</v>
      </c>
      <c r="R7" s="36">
        <v>40443</v>
      </c>
      <c r="S7" s="36">
        <v>291.2</v>
      </c>
      <c r="T7" s="36">
        <v>138.88</v>
      </c>
      <c r="U7" s="36">
        <v>2157</v>
      </c>
      <c r="V7" s="36">
        <v>1.24</v>
      </c>
      <c r="W7" s="36">
        <v>1739.52</v>
      </c>
      <c r="X7" s="36">
        <v>70.27</v>
      </c>
      <c r="Y7" s="36">
        <v>78.959999999999994</v>
      </c>
      <c r="Z7" s="36">
        <v>84.81</v>
      </c>
      <c r="AA7" s="36">
        <v>86.35</v>
      </c>
      <c r="AB7" s="36">
        <v>85.6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852.36</v>
      </c>
      <c r="BF7" s="36">
        <v>1095.31</v>
      </c>
      <c r="BG7" s="36">
        <v>570.4</v>
      </c>
      <c r="BH7" s="36">
        <v>856.19</v>
      </c>
      <c r="BI7" s="36">
        <v>417.89</v>
      </c>
      <c r="BJ7" s="36">
        <v>1835.56</v>
      </c>
      <c r="BK7" s="36">
        <v>1716.82</v>
      </c>
      <c r="BL7" s="36">
        <v>1554.05</v>
      </c>
      <c r="BM7" s="36">
        <v>1671.86</v>
      </c>
      <c r="BN7" s="36">
        <v>1434.89</v>
      </c>
      <c r="BO7" s="36">
        <v>1457.06</v>
      </c>
      <c r="BP7" s="36">
        <v>72.87</v>
      </c>
      <c r="BQ7" s="36">
        <v>63.7</v>
      </c>
      <c r="BR7" s="36">
        <v>58.54</v>
      </c>
      <c r="BS7" s="36">
        <v>64.28</v>
      </c>
      <c r="BT7" s="36">
        <v>64.94</v>
      </c>
      <c r="BU7" s="36">
        <v>52.89</v>
      </c>
      <c r="BV7" s="36">
        <v>51.73</v>
      </c>
      <c r="BW7" s="36">
        <v>53.01</v>
      </c>
      <c r="BX7" s="36">
        <v>50.54</v>
      </c>
      <c r="BY7" s="36">
        <v>66.22</v>
      </c>
      <c r="BZ7" s="36">
        <v>64.73</v>
      </c>
      <c r="CA7" s="36">
        <v>240.35</v>
      </c>
      <c r="CB7" s="36">
        <v>276.39999999999998</v>
      </c>
      <c r="CC7" s="36">
        <v>301.27999999999997</v>
      </c>
      <c r="CD7" s="36">
        <v>280.27</v>
      </c>
      <c r="CE7" s="36">
        <v>275.97000000000003</v>
      </c>
      <c r="CF7" s="36">
        <v>300.52</v>
      </c>
      <c r="CG7" s="36">
        <v>310.47000000000003</v>
      </c>
      <c r="CH7" s="36">
        <v>299.39</v>
      </c>
      <c r="CI7" s="36">
        <v>320.36</v>
      </c>
      <c r="CJ7" s="36">
        <v>246.72</v>
      </c>
      <c r="CK7" s="36">
        <v>250.25</v>
      </c>
      <c r="CL7" s="36">
        <v>43.78</v>
      </c>
      <c r="CM7" s="36">
        <v>45.33</v>
      </c>
      <c r="CN7" s="36">
        <v>45.67</v>
      </c>
      <c r="CO7" s="36">
        <v>46.67</v>
      </c>
      <c r="CP7" s="36">
        <v>45.89</v>
      </c>
      <c r="CQ7" s="36">
        <v>36.799999999999997</v>
      </c>
      <c r="CR7" s="36">
        <v>36.67</v>
      </c>
      <c r="CS7" s="36">
        <v>36.200000000000003</v>
      </c>
      <c r="CT7" s="36">
        <v>34.74</v>
      </c>
      <c r="CU7" s="36">
        <v>41.35</v>
      </c>
      <c r="CV7" s="36">
        <v>40.31</v>
      </c>
      <c r="CW7" s="36">
        <v>67.73</v>
      </c>
      <c r="CX7" s="36">
        <v>67.83</v>
      </c>
      <c r="CY7" s="36">
        <v>68.81</v>
      </c>
      <c r="CZ7" s="36">
        <v>70.290000000000006</v>
      </c>
      <c r="DA7" s="36">
        <v>70.61</v>
      </c>
      <c r="DB7" s="36">
        <v>71.62</v>
      </c>
      <c r="DC7" s="36">
        <v>71.239999999999995</v>
      </c>
      <c r="DD7" s="36">
        <v>71.069999999999993</v>
      </c>
      <c r="DE7" s="36">
        <v>70.14</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7.0000000000000007E-2</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2017-02-08T03:05:01Z</dcterms:created>
  <dcterms:modified xsi:type="dcterms:W3CDTF">2017-02-14T23:46:11Z</dcterms:modified>
  <cp:category/>
</cp:coreProperties>
</file>