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<sst xmlns="http://schemas.openxmlformats.org/spreadsheetml/2006/main" count="221" uniqueCount="111">
  <si>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</si>
  <si>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</si>
  <si>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</si>
  <si>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</si>
  <si>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</si>
  <si>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</si>
  <si>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</si>
  <si>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</si>
  <si>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</si>
  <si>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</si>
  <si>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</si>
  <si>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</si>
  <si>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</si>
  <si>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</si>
  <si>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</si>
  <si>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</si>
  <si>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</si>
  <si>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</si>
  <si>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</si>
  <si>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</si>
  <si>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</si>
  <si>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</si>
  <si>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</si>
  <si>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</si>
  <si>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</si>
  <si>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</si>
  <si>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</si>
  <si>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</si>
  <si>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</si>
  <si>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</si>
  <si>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</si>
  <si>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</si>
  <si>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</si>
  <si>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</si>
  <si>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</si>
  <si>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</si>
  <si>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</si>
  <si>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</si>
  <si>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</si>
  <si>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</si>
  <si>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</si>
  <si>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</si>
  <si>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</si>
  <si>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</si>
  <si>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</si>
  <si>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</si>
  <si>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</si>
  <si>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</si>
  <si>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</si>
  <si>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</si>
  <si>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</si>
  <si>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</si>
  <si>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</si>
  <si>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</si>
  <si>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</si>
  <si>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</si>
  <si>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</si>
  <si>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</si>
  <si>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</si>
  <si>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</si>
  <si>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</si>
  <si>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</si>
  <si>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</si>
  <si>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</si>
  <si>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</si>
  <si>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</si>
  <si>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</si>
  <si>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</si>
  <si>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</si>
  <si>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</si>
  <si>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</si>
  <si>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</si>
  <si>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</si>
  <si>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</si>
  <si>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</si>
  <si>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</si>
  <si>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</si>
  <si>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</si>
  <si>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</si>
  <si>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</si>
  <si>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</si>
  <si>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</si>
  <si>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</si>
  <si>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</si>
  <si>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</si>
  <si>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</si>
  <si>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</si>
  <si>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</si>
  <si>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</si>
  <si>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</si>
  <si>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</si>
  <si>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</si>
  <si>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</si>
  <si>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</si>
  <si>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</si>
  <si>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</si>
  <si>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</si>
  <si>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</si>
  <si>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</si>
  <si>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</si>
  <si>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</si>
  <si>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</si>
  <si>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</si>
  <si>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</si>
  <si>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</si>
  <si>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</si>
  <si>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</si>
  <si>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</si>
  <si>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①収益的収支比率：</t>
    </r>
    <r>
      <rPr>
        <sz val="10"/>
        <color theme="1"/>
        <rFont val="ＭＳ 明朝"/>
        <family val="1"/>
        <charset val="128"/>
      </rPr>
      <t xml:space="preserve">
　水洗化率が70％台と低い水準にあり、使用料収入が低迷しているため、企業債償還金の財源に充てる資本費平準化債の借入が常態となり、下水道施設整備の進捗に伴う維持管理費や企業債償還金の増加によって、収益率は悪化する傾向にあり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④企業債残高対事業規模比率：</t>
    </r>
    <r>
      <rPr>
        <sz val="10"/>
        <color theme="1"/>
        <rFont val="ＭＳ 明朝"/>
        <family val="1"/>
        <charset val="128"/>
      </rPr>
      <t xml:space="preserve">
　下水道施設整備に伴う企業債償残高の増加率が、使用料収入の伸びを上回り、やや増加傾向です。
</t>
    </r>
    <r>
      <rPr>
        <sz val="10"/>
        <color theme="1"/>
        <rFont val="ＭＳ ゴシック"/>
        <family val="3"/>
        <charset val="128"/>
      </rPr>
      <t>⑤経費回収率：
　</t>
    </r>
    <r>
      <rPr>
        <sz val="10"/>
        <color theme="1"/>
        <rFont val="ＭＳ 明朝"/>
        <family val="1"/>
        <charset val="128"/>
      </rPr>
      <t xml:space="preserve">類似団体を上回っているものの、水洗化率の伸びが鈍く、使用料改定（消費税による改定を除く。）も平成17年から行っていないため、ほぼ横ばいです。
</t>
    </r>
    <r>
      <rPr>
        <sz val="10"/>
        <color theme="1"/>
        <rFont val="ＭＳ ゴシック"/>
        <family val="3"/>
        <charset val="128"/>
      </rPr>
      <t>⑥汚水処理原価：
　本市の汚泥処理は脱水までで焼却処理を行っていないため、</t>
    </r>
    <r>
      <rPr>
        <sz val="10"/>
        <color theme="1"/>
        <rFont val="ＭＳ 明朝"/>
        <family val="1"/>
        <charset val="128"/>
      </rPr>
      <t xml:space="preserve">類似団体と比較して低位にあるものの、水洗化率の伸びが鈍く、横ばい状態です。
</t>
    </r>
    <r>
      <rPr>
        <sz val="10"/>
        <color theme="1"/>
        <rFont val="ＭＳ ゴシック"/>
        <family val="3"/>
        <charset val="128"/>
      </rPr>
      <t>⑦施設利用率：
　</t>
    </r>
    <r>
      <rPr>
        <sz val="10"/>
        <color theme="1"/>
        <rFont val="ＭＳ 明朝"/>
        <family val="1"/>
        <charset val="128"/>
      </rPr>
      <t xml:space="preserve">類似団体との比較では高い水準にあるものの、水洗化達成率が事業開始時の計画に対し70％程度であるため、施設利用率が100％を下回り、依然として施設能力は過剰な状態が続いています。
</t>
    </r>
    <r>
      <rPr>
        <sz val="10"/>
        <color theme="1"/>
        <rFont val="ＭＳ ゴシック"/>
        <family val="3"/>
        <charset val="128"/>
      </rPr>
      <t>⑧水洗化率：
　</t>
    </r>
    <r>
      <rPr>
        <sz val="10"/>
        <color theme="1"/>
        <rFont val="ＭＳ 明朝"/>
        <family val="1"/>
        <charset val="128"/>
      </rPr>
      <t>類似団体の水洗化率が低迷し、その差は縮小傾向にあるものの、依然として低位にあり類似団体との開きがあります。
　なお、平成25年度に算定方法を見直した（下水道接続世帯人数を各年度末の住民基本台帳と照合した。）ため、前年度の水洗化率を下回っています。</t>
    </r>
    <rPh sb="196" eb="198">
      <t>ゾウカ</t>
    </rPh>
    <rPh sb="198" eb="200">
      <t>ケイコウ</t>
    </rPh>
    <rPh sb="213" eb="215">
      <t>ルイジ</t>
    </rPh>
    <rPh sb="215" eb="217">
      <t>ダンタイ</t>
    </rPh>
    <rPh sb="218" eb="220">
      <t>ウワマワ</t>
    </rPh>
    <rPh sb="233" eb="234">
      <t>ノ</t>
    </rPh>
    <rPh sb="236" eb="237">
      <t>ニブ</t>
    </rPh>
    <rPh sb="297" eb="299">
      <t>オデイ</t>
    </rPh>
    <rPh sb="299" eb="301">
      <t>ショリ</t>
    </rPh>
    <rPh sb="302" eb="304">
      <t>ダッスイ</t>
    </rPh>
    <rPh sb="307" eb="309">
      <t>ショウキャク</t>
    </rPh>
    <rPh sb="309" eb="311">
      <t>ショリ</t>
    </rPh>
    <rPh sb="312" eb="313">
      <t>オコナ</t>
    </rPh>
    <rPh sb="347" eb="348">
      <t>ニブ</t>
    </rPh>
    <rPh sb="433" eb="435">
      <t>イゼン</t>
    </rPh>
    <rPh sb="449" eb="450">
      <t>ツヅ</t>
    </rPh>
    <rPh sb="465" eb="467">
      <t>ルイジ</t>
    </rPh>
    <rPh sb="467" eb="469">
      <t>ダンタイ</t>
    </rPh>
    <rPh sb="470" eb="473">
      <t>スイセンカ</t>
    </rPh>
    <rPh sb="473" eb="474">
      <t>リツ</t>
    </rPh>
    <rPh sb="475" eb="477">
      <t>テイメイ</t>
    </rPh>
    <rPh sb="481" eb="482">
      <t>サ</t>
    </rPh>
    <rPh sb="483" eb="485">
      <t>シュクショウ</t>
    </rPh>
    <rPh sb="485" eb="487">
      <t>ケイコウ</t>
    </rPh>
    <rPh sb="494" eb="496">
      <t>イゼン</t>
    </rPh>
    <rPh sb="499" eb="501">
      <t>テイイ</t>
    </rPh>
    <rPh sb="510" eb="511">
      <t>ヒラ</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</si>
  <si>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
　</t>
    </r>
    <r>
      <rPr>
        <sz val="11"/>
        <color theme="1"/>
        <rFont val="ＭＳ 明朝"/>
        <family val="1"/>
        <charset val="128"/>
      </rPr>
      <t>事業の開始時期が昭和52年で、現在のところ更新が必要となる管渠はありませんが、平成28年度から豊後高田市公共下水道長寿命化計画に基づき、老朽管の更新事業を開始する予定です。</t>
    </r>
    <phoneticPr fontId="4"/>
  </si>
  <si>
    <t>　下水道施設の管渠整備は、ほぼ計画を達成していますが、水洗化率は70％台と低迷しています。これは事業計画に基づいて建設した汚水処理場等が処理能力の70％しか活用されず、30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公共下水道ではなく合併処理浄化槽の整備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</si>
</sst>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theme="1"/>
      <name val="ＭＳ 明朝"/>
      <family val="1"/>
      <charset val="128"/>
    </font>
    <font>
      <sz val="10"/>
      <color theme="1"/>
      <name val="ＭＳ 明朝"/>
      <family val="3"/>
      <charset val="128"/>
    </font>
    <font>
      <sz val="11"/>
      <color theme="1"/>
      <name val="ＭＳ 明朝"/>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4" fillId="0" borderId="6"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034240"/>
        <c:axId val="1030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03034240"/>
        <c:axId val="103036416"/>
      </c:lineChart>
      <c:dateAx>
        <c:axId val="103034240"/>
        <c:scaling>
          <c:orientation val="minMax"/>
        </c:scaling>
        <c:delete val="1"/>
        <c:axPos val="b"/>
        <c:numFmt formatCode="ge" sourceLinked="1"/>
        <c:majorTickMark val="none"/>
        <c:minorTickMark val="none"/>
        <c:tickLblPos val="none"/>
        <c:crossAx val="103036416"/>
        <c:crosses val="autoZero"/>
        <c:auto val="1"/>
        <c:lblOffset val="100"/>
        <c:baseTimeUnit val="years"/>
      </c:dateAx>
      <c:valAx>
        <c:axId val="1030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66.8</c:v>
                </c:pt>
                <c:pt idx="1">
                  <c:v>66.239999999999995</c:v>
                </c:pt>
                <c:pt idx="2">
                  <c:v>67.3</c:v>
                </c:pt>
                <c:pt idx="3">
                  <c:v>67.95</c:v>
                </c:pt>
                <c:pt idx="4">
                  <c:v>68.83</c:v>
                </c:pt>
              </c:numCache>
            </c:numRef>
          </c:val>
        </c:ser>
        <c:dLbls>
          <c:showLegendKey val="0"/>
          <c:showVal val="0"/>
          <c:showCatName val="0"/>
          <c:showSerName val="0"/>
          <c:showPercent val="0"/>
          <c:showBubbleSize val="0"/>
        </c:dLbls>
        <c:gapWidth val="150"/>
        <c:axId val="104144896"/>
        <c:axId val="1041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104144896"/>
        <c:axId val="104146816"/>
      </c:lineChart>
      <c:dateAx>
        <c:axId val="104144896"/>
        <c:scaling>
          <c:orientation val="minMax"/>
        </c:scaling>
        <c:delete val="1"/>
        <c:axPos val="b"/>
        <c:numFmt formatCode="ge" sourceLinked="1"/>
        <c:majorTickMark val="none"/>
        <c:minorTickMark val="none"/>
        <c:tickLblPos val="none"/>
        <c:crossAx val="104146816"/>
        <c:crosses val="autoZero"/>
        <c:auto val="1"/>
        <c:lblOffset val="100"/>
        <c:baseTimeUnit val="years"/>
      </c:dateAx>
      <c:valAx>
        <c:axId val="1041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81.13</c:v>
                </c:pt>
                <c:pt idx="1">
                  <c:v>83.75</c:v>
                </c:pt>
                <c:pt idx="2">
                  <c:v>74.650000000000006</c:v>
                </c:pt>
                <c:pt idx="3">
                  <c:v>75.31</c:v>
                </c:pt>
                <c:pt idx="4">
                  <c:v>76.510000000000005</c:v>
                </c:pt>
              </c:numCache>
            </c:numRef>
          </c:val>
        </c:ser>
        <c:dLbls>
          <c:showLegendKey val="0"/>
          <c:showVal val="0"/>
          <c:showCatName val="0"/>
          <c:showSerName val="0"/>
          <c:showPercent val="0"/>
          <c:showBubbleSize val="0"/>
        </c:dLbls>
        <c:gapWidth val="150"/>
        <c:axId val="104156544"/>
        <c:axId val="1041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104156544"/>
        <c:axId val="104162816"/>
      </c:lineChart>
      <c:dateAx>
        <c:axId val="104156544"/>
        <c:scaling>
          <c:orientation val="minMax"/>
        </c:scaling>
        <c:delete val="1"/>
        <c:axPos val="b"/>
        <c:numFmt formatCode="ge" sourceLinked="1"/>
        <c:majorTickMark val="none"/>
        <c:minorTickMark val="none"/>
        <c:tickLblPos val="none"/>
        <c:crossAx val="104162816"/>
        <c:crosses val="autoZero"/>
        <c:auto val="1"/>
        <c:lblOffset val="100"/>
        <c:baseTimeUnit val="years"/>
      </c:dateAx>
      <c:valAx>
        <c:axId val="1041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75.53</c:v>
                </c:pt>
                <c:pt idx="1">
                  <c:v>73.83</c:v>
                </c:pt>
                <c:pt idx="2">
                  <c:v>71.77</c:v>
                </c:pt>
                <c:pt idx="3">
                  <c:v>71.48</c:v>
                </c:pt>
                <c:pt idx="4">
                  <c:v>68.73</c:v>
                </c:pt>
              </c:numCache>
            </c:numRef>
          </c:val>
        </c:ser>
        <c:dLbls>
          <c:showLegendKey val="0"/>
          <c:showVal val="0"/>
          <c:showCatName val="0"/>
          <c:showSerName val="0"/>
          <c:showPercent val="0"/>
          <c:showBubbleSize val="0"/>
        </c:dLbls>
        <c:gapWidth val="150"/>
        <c:axId val="103066624"/>
        <c:axId val="1030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66624"/>
        <c:axId val="103076992"/>
      </c:lineChart>
      <c:dateAx>
        <c:axId val="103066624"/>
        <c:scaling>
          <c:orientation val="minMax"/>
        </c:scaling>
        <c:delete val="1"/>
        <c:axPos val="b"/>
        <c:numFmt formatCode="ge" sourceLinked="1"/>
        <c:majorTickMark val="none"/>
        <c:minorTickMark val="none"/>
        <c:tickLblPos val="none"/>
        <c:crossAx val="103076992"/>
        <c:crosses val="autoZero"/>
        <c:auto val="1"/>
        <c:lblOffset val="100"/>
        <c:baseTimeUnit val="years"/>
      </c:dateAx>
      <c:valAx>
        <c:axId val="1030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86720"/>
        <c:axId val="103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86720"/>
        <c:axId val="103113472"/>
      </c:lineChart>
      <c:dateAx>
        <c:axId val="103086720"/>
        <c:scaling>
          <c:orientation val="minMax"/>
        </c:scaling>
        <c:delete val="1"/>
        <c:axPos val="b"/>
        <c:numFmt formatCode="ge" sourceLinked="1"/>
        <c:majorTickMark val="none"/>
        <c:minorTickMark val="none"/>
        <c:tickLblPos val="none"/>
        <c:crossAx val="103113472"/>
        <c:crosses val="autoZero"/>
        <c:auto val="1"/>
        <c:lblOffset val="100"/>
        <c:baseTimeUnit val="years"/>
      </c:dateAx>
      <c:valAx>
        <c:axId val="103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01024"/>
        <c:axId val="1032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01024"/>
        <c:axId val="103203200"/>
      </c:lineChart>
      <c:dateAx>
        <c:axId val="103201024"/>
        <c:scaling>
          <c:orientation val="minMax"/>
        </c:scaling>
        <c:delete val="1"/>
        <c:axPos val="b"/>
        <c:numFmt formatCode="ge" sourceLinked="1"/>
        <c:majorTickMark val="none"/>
        <c:minorTickMark val="none"/>
        <c:tickLblPos val="none"/>
        <c:crossAx val="103203200"/>
        <c:crosses val="autoZero"/>
        <c:auto val="1"/>
        <c:lblOffset val="100"/>
        <c:baseTimeUnit val="years"/>
      </c:dateAx>
      <c:valAx>
        <c:axId val="1032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89760"/>
        <c:axId val="1036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89760"/>
        <c:axId val="103686144"/>
      </c:lineChart>
      <c:dateAx>
        <c:axId val="103589760"/>
        <c:scaling>
          <c:orientation val="minMax"/>
        </c:scaling>
        <c:delete val="1"/>
        <c:axPos val="b"/>
        <c:numFmt formatCode="ge" sourceLinked="1"/>
        <c:majorTickMark val="none"/>
        <c:minorTickMark val="none"/>
        <c:tickLblPos val="none"/>
        <c:crossAx val="103686144"/>
        <c:crosses val="autoZero"/>
        <c:auto val="1"/>
        <c:lblOffset val="100"/>
        <c:baseTimeUnit val="years"/>
      </c:dateAx>
      <c:valAx>
        <c:axId val="1036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16352"/>
        <c:axId val="1037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16352"/>
        <c:axId val="103718272"/>
      </c:lineChart>
      <c:dateAx>
        <c:axId val="103716352"/>
        <c:scaling>
          <c:orientation val="minMax"/>
        </c:scaling>
        <c:delete val="1"/>
        <c:axPos val="b"/>
        <c:numFmt formatCode="ge" sourceLinked="1"/>
        <c:majorTickMark val="none"/>
        <c:minorTickMark val="none"/>
        <c:tickLblPos val="none"/>
        <c:crossAx val="103718272"/>
        <c:crosses val="autoZero"/>
        <c:auto val="1"/>
        <c:lblOffset val="100"/>
        <c:baseTimeUnit val="years"/>
      </c:dateAx>
      <c:valAx>
        <c:axId val="103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905.99</c:v>
                </c:pt>
                <c:pt idx="1">
                  <c:v>844.91</c:v>
                </c:pt>
                <c:pt idx="2">
                  <c:v>852.16</c:v>
                </c:pt>
                <c:pt idx="3">
                  <c:v>1058.74</c:v>
                </c:pt>
                <c:pt idx="4">
                  <c:v>1214.02</c:v>
                </c:pt>
              </c:numCache>
            </c:numRef>
          </c:val>
        </c:ser>
        <c:dLbls>
          <c:showLegendKey val="0"/>
          <c:showVal val="0"/>
          <c:showCatName val="0"/>
          <c:showSerName val="0"/>
          <c:showPercent val="0"/>
          <c:showBubbleSize val="0"/>
        </c:dLbls>
        <c:gapWidth val="150"/>
        <c:axId val="103912576"/>
        <c:axId val="103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03912576"/>
        <c:axId val="103914496"/>
      </c:lineChart>
      <c:dateAx>
        <c:axId val="103912576"/>
        <c:scaling>
          <c:orientation val="minMax"/>
        </c:scaling>
        <c:delete val="1"/>
        <c:axPos val="b"/>
        <c:numFmt formatCode="ge" sourceLinked="1"/>
        <c:majorTickMark val="none"/>
        <c:minorTickMark val="none"/>
        <c:tickLblPos val="none"/>
        <c:crossAx val="103914496"/>
        <c:crosses val="autoZero"/>
        <c:auto val="1"/>
        <c:lblOffset val="100"/>
        <c:baseTimeUnit val="years"/>
      </c:dateAx>
      <c:valAx>
        <c:axId val="103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86.49</c:v>
                </c:pt>
                <c:pt idx="1">
                  <c:v>96.39</c:v>
                </c:pt>
                <c:pt idx="2">
                  <c:v>94.74</c:v>
                </c:pt>
                <c:pt idx="3">
                  <c:v>94.31</c:v>
                </c:pt>
                <c:pt idx="4">
                  <c:v>92.55</c:v>
                </c:pt>
              </c:numCache>
            </c:numRef>
          </c:val>
        </c:ser>
        <c:dLbls>
          <c:showLegendKey val="0"/>
          <c:showVal val="0"/>
          <c:showCatName val="0"/>
          <c:showSerName val="0"/>
          <c:showPercent val="0"/>
          <c:showBubbleSize val="0"/>
        </c:dLbls>
        <c:gapWidth val="150"/>
        <c:axId val="104080128"/>
        <c:axId val="1040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04080128"/>
        <c:axId val="104082048"/>
      </c:lineChart>
      <c:dateAx>
        <c:axId val="104080128"/>
        <c:scaling>
          <c:orientation val="minMax"/>
        </c:scaling>
        <c:delete val="1"/>
        <c:axPos val="b"/>
        <c:numFmt formatCode="ge" sourceLinked="1"/>
        <c:majorTickMark val="none"/>
        <c:minorTickMark val="none"/>
        <c:tickLblPos val="none"/>
        <c:crossAx val="104082048"/>
        <c:crosses val="autoZero"/>
        <c:auto val="1"/>
        <c:lblOffset val="100"/>
        <c:baseTimeUnit val="years"/>
      </c:dateAx>
      <c:valAx>
        <c:axId val="1040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183.36</c:v>
                </c:pt>
                <c:pt idx="1">
                  <c:v>166.85</c:v>
                </c:pt>
                <c:pt idx="2">
                  <c:v>168.66</c:v>
                </c:pt>
                <c:pt idx="3">
                  <c:v>172.79</c:v>
                </c:pt>
                <c:pt idx="4">
                  <c:v>176.63</c:v>
                </c:pt>
              </c:numCache>
            </c:numRef>
          </c:val>
        </c:ser>
        <c:dLbls>
          <c:showLegendKey val="0"/>
          <c:showVal val="0"/>
          <c:showCatName val="0"/>
          <c:showSerName val="0"/>
          <c:showPercent val="0"/>
          <c:showBubbleSize val="0"/>
        </c:dLbls>
        <c:gapWidth val="150"/>
        <c:axId val="104108416"/>
        <c:axId val="1041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04108416"/>
        <c:axId val="104110336"/>
      </c:lineChart>
      <c:dateAx>
        <c:axId val="104108416"/>
        <c:scaling>
          <c:orientation val="minMax"/>
        </c:scaling>
        <c:delete val="1"/>
        <c:axPos val="b"/>
        <c:numFmt formatCode="ge" sourceLinked="1"/>
        <c:majorTickMark val="none"/>
        <c:minorTickMark val="none"/>
        <c:tickLblPos val="none"/>
        <c:crossAx val="104110336"/>
        <c:crosses val="autoZero"/>
        <c:auto val="1"/>
        <c:lblOffset val="100"/>
        <c:baseTimeUnit val="years"/>
      </c:dateAx>
      <c:valAx>
        <c:axId val="1041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豊後高田市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23342</v>
      </c>
      <c r="AM8" s="47"/>
      <c r="AN8" s="47"/>
      <c r="AO8" s="47"/>
      <c r="AP8" s="47"/>
      <c r="AQ8" s="47"/>
      <c r="AR8" s="47"/>
      <c r="AS8" s="47"/>
      <c r="AT8" s="43">
        <f>データ!S6</f>
        <v>206.24</v>
      </c>
      <c r="AU8" s="43"/>
      <c r="AV8" s="43"/>
      <c r="AW8" s="43"/>
      <c r="AX8" s="43"/>
      <c r="AY8" s="43"/>
      <c r="AZ8" s="43"/>
      <c r="BA8" s="43"/>
      <c r="BB8" s="43">
        <f>データ!T6</f>
        <v>113.18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38.97</v>
      </c>
      <c r="Q10" s="43"/>
      <c r="R10" s="43"/>
      <c r="S10" s="43"/>
      <c r="T10" s="43"/>
      <c r="U10" s="43"/>
      <c r="V10" s="43"/>
      <c r="W10" s="43">
        <f>データ!P6</f>
        <v>69.78</v>
      </c>
      <c r="X10" s="43"/>
      <c r="Y10" s="43"/>
      <c r="Z10" s="43"/>
      <c r="AA10" s="43"/>
      <c r="AB10" s="43"/>
      <c r="AC10" s="43"/>
      <c r="AD10" s="47">
        <f>データ!Q6</f>
        <v>2880</v>
      </c>
      <c r="AE10" s="47"/>
      <c r="AF10" s="47"/>
      <c r="AG10" s="47"/>
      <c r="AH10" s="47"/>
      <c r="AI10" s="47"/>
      <c r="AJ10" s="47"/>
      <c r="AK10" s="2"/>
      <c r="AL10" s="47">
        <f>データ!U6</f>
        <v>9068</v>
      </c>
      <c r="AM10" s="47"/>
      <c r="AN10" s="47"/>
      <c r="AO10" s="47"/>
      <c r="AP10" s="47"/>
      <c r="AQ10" s="47"/>
      <c r="AR10" s="47"/>
      <c r="AS10" s="47"/>
      <c r="AT10" s="43">
        <f>データ!V6</f>
        <v>5.09</v>
      </c>
      <c r="AU10" s="43"/>
      <c r="AV10" s="43"/>
      <c r="AW10" s="43"/>
      <c r="AX10" s="43"/>
      <c r="AY10" s="43"/>
      <c r="AZ10" s="43"/>
      <c r="BA10" s="43"/>
      <c r="BB10" s="43">
        <f>データ!W6</f>
        <v>1781.53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68"/>
      <c r="BN16" s="68"/>
      <c r="BO16" s="68"/>
      <c r="BP16" s="68"/>
      <c r="BQ16" s="68"/>
      <c r="BR16" s="68"/>
      <c r="BS16" s="68"/>
      <c r="BT16" s="68"/>
      <c r="BU16" s="68"/>
      <c r="BV16" s="68"/>
      <c r="BW16" s="68"/>
      <c r="BX16" s="68"/>
      <c r="BY16" s="68"/>
      <c r="BZ16" s="6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109</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5"/>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5"/>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5"/>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5"/>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5"/>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5"/>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5"/>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5"/>
      <c r="BM55" s="83"/>
      <c r="BN55" s="83"/>
      <c r="BO55" s="83"/>
      <c r="BP55" s="83"/>
      <c r="BQ55" s="83"/>
      <c r="BR55" s="83"/>
      <c r="BS55" s="83"/>
      <c r="BT55" s="83"/>
      <c r="BU55" s="83"/>
      <c r="BV55" s="83"/>
      <c r="BW55" s="83"/>
      <c r="BX55" s="83"/>
      <c r="BY55" s="83"/>
      <c r="BZ55" s="84"/>
    </row>
    <row r="56" spans="1:78" ht="13.5" customHeight="1" x14ac:dyDescent="0.15">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85"/>
      <c r="BM56" s="83"/>
      <c r="BN56" s="83"/>
      <c r="BO56" s="83"/>
      <c r="BP56" s="83"/>
      <c r="BQ56" s="83"/>
      <c r="BR56" s="83"/>
      <c r="BS56" s="83"/>
      <c r="BT56" s="83"/>
      <c r="BU56" s="83"/>
      <c r="BV56" s="83"/>
      <c r="BW56" s="83"/>
      <c r="BX56" s="83"/>
      <c r="BY56" s="83"/>
      <c r="BZ56" s="84"/>
    </row>
    <row r="57" spans="1:78" ht="13.5" customHeight="1" x14ac:dyDescent="0.15">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85"/>
      <c r="BM57" s="83"/>
      <c r="BN57" s="83"/>
      <c r="BO57" s="83"/>
      <c r="BP57" s="83"/>
      <c r="BQ57" s="83"/>
      <c r="BR57" s="83"/>
      <c r="BS57" s="83"/>
      <c r="BT57" s="83"/>
      <c r="BU57" s="83"/>
      <c r="BV57" s="83"/>
      <c r="BW57" s="83"/>
      <c r="BX57" s="83"/>
      <c r="BY57" s="83"/>
      <c r="BZ57" s="8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5"/>
      <c r="BM58" s="83"/>
      <c r="BN58" s="83"/>
      <c r="BO58" s="83"/>
      <c r="BP58" s="83"/>
      <c r="BQ58" s="83"/>
      <c r="BR58" s="83"/>
      <c r="BS58" s="83"/>
      <c r="BT58" s="83"/>
      <c r="BU58" s="83"/>
      <c r="BV58" s="83"/>
      <c r="BW58" s="83"/>
      <c r="BX58" s="83"/>
      <c r="BY58" s="83"/>
      <c r="BZ58" s="8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5"/>
      <c r="BM59" s="83"/>
      <c r="BN59" s="83"/>
      <c r="BO59" s="83"/>
      <c r="BP59" s="83"/>
      <c r="BQ59" s="83"/>
      <c r="BR59" s="83"/>
      <c r="BS59" s="83"/>
      <c r="BT59" s="83"/>
      <c r="BU59" s="83"/>
      <c r="BV59" s="83"/>
      <c r="BW59" s="83"/>
      <c r="BX59" s="83"/>
      <c r="BY59" s="83"/>
      <c r="BZ59" s="84"/>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5"/>
      <c r="BM60" s="83"/>
      <c r="BN60" s="83"/>
      <c r="BO60" s="83"/>
      <c r="BP60" s="83"/>
      <c r="BQ60" s="83"/>
      <c r="BR60" s="83"/>
      <c r="BS60" s="83"/>
      <c r="BT60" s="83"/>
      <c r="BU60" s="83"/>
      <c r="BV60" s="83"/>
      <c r="BW60" s="83"/>
      <c r="BX60" s="83"/>
      <c r="BY60" s="83"/>
      <c r="BZ60" s="8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5"/>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5"/>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110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3"/>
      <c r="BN78" s="83"/>
      <c r="BO78" s="83"/>
      <c r="BP78" s="83"/>
      <c r="BQ78" s="83"/>
      <c r="BR78" s="83"/>
      <c r="BS78" s="83"/>
      <c r="BT78" s="83"/>
      <c r="BU78" s="83"/>
      <c r="BV78" s="83"/>
      <c r="BW78" s="83"/>
      <c r="BX78" s="83"/>
      <c r="BY78" s="83"/>
      <c r="BZ78" s="84"/>
    </row>
    <row r="79" spans="1:78" ht="13.5" customHeight="1" x14ac:dyDescent="0.15">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85"/>
      <c r="BM79" s="83"/>
      <c r="BN79" s="83"/>
      <c r="BO79" s="83"/>
      <c r="BP79" s="83"/>
      <c r="BQ79" s="83"/>
      <c r="BR79" s="83"/>
      <c r="BS79" s="83"/>
      <c r="BT79" s="83"/>
      <c r="BU79" s="83"/>
      <c r="BV79" s="83"/>
      <c r="BW79" s="83"/>
      <c r="BX79" s="83"/>
      <c r="BY79" s="83"/>
      <c r="BZ79" s="84"/>
    </row>
    <row r="80" spans="1:78" ht="13.5" customHeight="1" x14ac:dyDescent="0.15">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85"/>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442097</v>
      </c>
      <c r="D6" s="31">
        <f t="shared" si="3"/>
        <v>47</v>
      </c>
      <c r="E6" s="31">
        <f t="shared" si="3"/>
        <v>17</v>
      </c>
      <c r="F6" s="31">
        <f t="shared" si="3"/>
        <v>1</v>
      </c>
      <c r="G6" s="31">
        <f t="shared" si="3"/>
        <v>0</v>
      </c>
      <c r="H6" s="31" t="str">
        <f t="shared" si="3"/>
        <v>大分県　豊後高田市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38.97</v>
      </c>
      <c r="P6" s="32">
        <f t="shared" si="3"/>
        <v>69.78</v>
      </c>
      <c r="Q6" s="32">
        <f t="shared" si="3"/>
        <v>2880</v>
      </c>
      <c r="R6" s="32">
        <f t="shared" si="3"/>
        <v>23342</v>
      </c>
      <c r="S6" s="32">
        <f t="shared" si="3"/>
        <v>206.24</v>
      </c>
      <c r="T6" s="32">
        <f t="shared" si="3"/>
        <v>113.18</v>
      </c>
      <c r="U6" s="32">
        <f t="shared" si="3"/>
        <v>9068</v>
      </c>
      <c r="V6" s="32">
        <f t="shared" si="3"/>
        <v>5.09</v>
      </c>
      <c r="W6" s="32">
        <f t="shared" si="3"/>
        <v>1781.53</v>
      </c>
      <c r="X6" s="33">
        <f>IF(X7="",NA(),X7)</f>
        <v>75.53</v>
      </c>
      <c r="Y6" s="33">
        <f t="shared" ref="Y6:AG6" si="4">IF(Y7="",NA(),Y7)</f>
        <v>73.83</v>
      </c>
      <c r="Z6" s="33">
        <f t="shared" si="4"/>
        <v>71.77</v>
      </c>
      <c r="AA6" s="33">
        <f t="shared" si="4"/>
        <v>71.48</v>
      </c>
      <c r="AB6" s="33">
        <f t="shared" si="4"/>
        <v>68.73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905.99</v>
      </c>
      <c r="BF6" s="33">
        <f t="shared" ref="BF6:BN6" si="7">IF(BF7="",NA(),BF7)</f>
        <v>844.91</v>
      </c>
      <c r="BG6" s="33">
        <f t="shared" si="7"/>
        <v>852.16</v>
      </c>
      <c r="BH6" s="33">
        <f t="shared" si="7"/>
        <v>1058.74</v>
      </c>
      <c r="BI6" s="33">
        <f t="shared" si="7"/>
        <v>1214.02</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86.49</v>
      </c>
      <c r="BQ6" s="33">
        <f t="shared" ref="BQ6:BY6" si="8">IF(BQ7="",NA(),BQ7)</f>
        <v>96.39</v>
      </c>
      <c r="BR6" s="33">
        <f t="shared" si="8"/>
        <v>94.74</v>
      </c>
      <c r="BS6" s="33">
        <f t="shared" si="8"/>
        <v>94.31</v>
      </c>
      <c r="BT6" s="33">
        <f t="shared" si="8"/>
        <v>92.55</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183.36</v>
      </c>
      <c r="CB6" s="33">
        <f t="shared" ref="CB6:CJ6" si="9">IF(CB7="",NA(),CB7)</f>
        <v>166.85</v>
      </c>
      <c r="CC6" s="33">
        <f t="shared" si="9"/>
        <v>168.66</v>
      </c>
      <c r="CD6" s="33">
        <f t="shared" si="9"/>
        <v>172.79</v>
      </c>
      <c r="CE6" s="33">
        <f t="shared" si="9"/>
        <v>176.63</v>
      </c>
      <c r="CF6" s="33">
        <f t="shared" si="9"/>
        <v>258.83</v>
      </c>
      <c r="CG6" s="33">
        <f t="shared" si="9"/>
        <v>251.88</v>
      </c>
      <c r="CH6" s="33">
        <f t="shared" si="9"/>
        <v>247.43</v>
      </c>
      <c r="CI6" s="33">
        <f t="shared" si="9"/>
        <v>248.89</v>
      </c>
      <c r="CJ6" s="33">
        <f t="shared" si="9"/>
        <v>250.84</v>
      </c>
      <c r="CK6" s="32" t="str">
        <f>IF(CK7="","",IF(CK7="-","【-】","【"&amp;SUBSTITUTE(TEXT(CK7,"#,##0.00"),"-","△")&amp;"】"))</f>
        <v>【139.70】</v>
      </c>
      <c r="CL6" s="33">
        <f>IF(CL7="",NA(),CL7)</f>
        <v>66.8</v>
      </c>
      <c r="CM6" s="33">
        <f t="shared" ref="CM6:CU6" si="10">IF(CM7="",NA(),CM7)</f>
        <v>66.239999999999995</v>
      </c>
      <c r="CN6" s="33">
        <f t="shared" si="10"/>
        <v>67.3</v>
      </c>
      <c r="CO6" s="33">
        <f t="shared" si="10"/>
        <v>67.95</v>
      </c>
      <c r="CP6" s="33">
        <f t="shared" si="10"/>
        <v>68.83</v>
      </c>
      <c r="CQ6" s="33">
        <f t="shared" si="10"/>
        <v>50.74</v>
      </c>
      <c r="CR6" s="33">
        <f t="shared" si="10"/>
        <v>49.29</v>
      </c>
      <c r="CS6" s="33">
        <f t="shared" si="10"/>
        <v>50.32</v>
      </c>
      <c r="CT6" s="33">
        <f t="shared" si="10"/>
        <v>49.89</v>
      </c>
      <c r="CU6" s="33">
        <f t="shared" si="10"/>
        <v>49.39</v>
      </c>
      <c r="CV6" s="32" t="str">
        <f>IF(CV7="","",IF(CV7="-","【-】","【"&amp;SUBSTITUTE(TEXT(CV7,"#,##0.00"),"-","△")&amp;"】"))</f>
        <v>【60.01】</v>
      </c>
      <c r="CW6" s="33">
        <f>IF(CW7="",NA(),CW7)</f>
        <v>81.13</v>
      </c>
      <c r="CX6" s="33">
        <f t="shared" ref="CX6:DF6" si="11">IF(CX7="",NA(),CX7)</f>
        <v>83.75</v>
      </c>
      <c r="CY6" s="33">
        <f t="shared" si="11"/>
        <v>74.650000000000006</v>
      </c>
      <c r="CZ6" s="33">
        <f t="shared" si="11"/>
        <v>75.31</v>
      </c>
      <c r="DA6" s="33">
        <f t="shared" si="11"/>
        <v>76.510000000000005</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442097</v>
      </c>
      <c r="D7" s="35">
        <v>47</v>
      </c>
      <c r="E7" s="35">
        <v>17</v>
      </c>
      <c r="F7" s="35">
        <v>1</v>
      </c>
      <c r="G7" s="35">
        <v>0</v>
      </c>
      <c r="H7" s="35" t="s">
        <v>96</v>
      </c>
      <c r="I7" s="35" t="s">
        <v>97</v>
      </c>
      <c r="J7" s="35" t="s">
        <v>98</v>
      </c>
      <c r="K7" s="35" t="s">
        <v>99</v>
      </c>
      <c r="L7" s="35" t="s">
        <v>100</v>
      </c>
      <c r="M7" s="36" t="s">
        <v>101</v>
      </c>
      <c r="N7" s="36" t="s">
        <v>102</v>
      </c>
      <c r="O7" s="36">
        <v>38.97</v>
      </c>
      <c r="P7" s="36">
        <v>69.78</v>
      </c>
      <c r="Q7" s="36">
        <v>2880</v>
      </c>
      <c r="R7" s="36">
        <v>23342</v>
      </c>
      <c r="S7" s="36">
        <v>206.24</v>
      </c>
      <c r="T7" s="36">
        <v>113.18</v>
      </c>
      <c r="U7" s="36">
        <v>9068</v>
      </c>
      <c r="V7" s="36">
        <v>5.09</v>
      </c>
      <c r="W7" s="36">
        <v>1781.53</v>
      </c>
      <c r="X7" s="36">
        <v>75.53</v>
      </c>
      <c r="Y7" s="36">
        <v>73.83</v>
      </c>
      <c r="Z7" s="36">
        <v>71.77</v>
      </c>
      <c r="AA7" s="36">
        <v>71.48</v>
      </c>
      <c r="AB7" s="36">
        <v>68.73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905.99</v>
      </c>
      <c r="BF7" s="36">
        <v>844.91</v>
      </c>
      <c r="BG7" s="36">
        <v>852.16</v>
      </c>
      <c r="BH7" s="36">
        <v>1058.74</v>
      </c>
      <c r="BI7" s="36">
        <v>1214.02</v>
      </c>
      <c r="BJ7" s="36">
        <v>1365.62</v>
      </c>
      <c r="BK7" s="36">
        <v>1309.43</v>
      </c>
      <c r="BL7" s="36">
        <v>1306.92</v>
      </c>
      <c r="BM7" s="36">
        <v>1203.71</v>
      </c>
      <c r="BN7" s="36">
        <v>1162.3599999999999</v>
      </c>
      <c r="BO7" s="36">
        <v>763.62</v>
      </c>
      <c r="BP7" s="36">
        <v>86.49</v>
      </c>
      <c r="BQ7" s="36">
        <v>96.39</v>
      </c>
      <c r="BR7" s="36">
        <v>94.74</v>
      </c>
      <c r="BS7" s="36">
        <v>94.31</v>
      </c>
      <c r="BT7" s="36">
        <v>92.55</v>
      </c>
      <c r="BU7" s="36">
        <v>65.98</v>
      </c>
      <c r="BV7" s="36">
        <v>67.59</v>
      </c>
      <c r="BW7" s="36">
        <v>68.510000000000005</v>
      </c>
      <c r="BX7" s="36">
        <v>69.739999999999995</v>
      </c>
      <c r="BY7" s="36">
        <v>68.209999999999994</v>
      </c>
      <c r="BZ7" s="36">
        <v>98.53</v>
      </c>
      <c r="CA7" s="36">
        <v>183.36</v>
      </c>
      <c r="CB7" s="36">
        <v>166.85</v>
      </c>
      <c r="CC7" s="36">
        <v>168.66</v>
      </c>
      <c r="CD7" s="36">
        <v>172.79</v>
      </c>
      <c r="CE7" s="36">
        <v>176.63</v>
      </c>
      <c r="CF7" s="36">
        <v>258.83</v>
      </c>
      <c r="CG7" s="36">
        <v>251.88</v>
      </c>
      <c r="CH7" s="36">
        <v>247.43</v>
      </c>
      <c r="CI7" s="36">
        <v>248.89</v>
      </c>
      <c r="CJ7" s="36">
        <v>250.84</v>
      </c>
      <c r="CK7" s="36">
        <v>139.69999999999999</v>
      </c>
      <c r="CL7" s="36">
        <v>66.8</v>
      </c>
      <c r="CM7" s="36">
        <v>66.239999999999995</v>
      </c>
      <c r="CN7" s="36">
        <v>67.3</v>
      </c>
      <c r="CO7" s="36">
        <v>67.95</v>
      </c>
      <c r="CP7" s="36">
        <v>68.83</v>
      </c>
      <c r="CQ7" s="36">
        <v>50.74</v>
      </c>
      <c r="CR7" s="36">
        <v>49.29</v>
      </c>
      <c r="CS7" s="36">
        <v>50.32</v>
      </c>
      <c r="CT7" s="36">
        <v>49.89</v>
      </c>
      <c r="CU7" s="36">
        <v>49.39</v>
      </c>
      <c r="CV7" s="36">
        <v>60.01</v>
      </c>
      <c r="CW7" s="36">
        <v>81.13</v>
      </c>
      <c r="CX7" s="36">
        <v>83.75</v>
      </c>
      <c r="CY7" s="36">
        <v>74.650000000000006</v>
      </c>
      <c r="CZ7" s="36">
        <v>75.31</v>
      </c>
      <c r="DA7" s="36">
        <v>76.510000000000005</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山本麻美</cp:lastModifiedBy>
  <dcterms:created xsi:type="dcterms:W3CDTF">2017-02-08T02:55:27Z</dcterms:created>
  <dcterms:modified xsi:type="dcterms:W3CDTF">2017-02-20T06:08:52Z</dcterms:modified>
  <cp:category/>
</cp:coreProperties>
</file>