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sukumi\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<sst xmlns="http://schemas.openxmlformats.org/spreadsheetml/2006/main" count="221" uniqueCount="111">
  <si>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</si>
  <si>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</si>
  <si>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</si>
  <si>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</si>
  <si>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</si>
  <si>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</si>
  <si>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</si>
  <si>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</si>
  <si>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</si>
  <si>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</si>
  <si>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</si>
  <si>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</si>
  <si>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</si>
  <si>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</si>
  <si>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</si>
  <si>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</si>
  <si>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</si>
  <si>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</si>
  <si>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</si>
  <si>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</si>
  <si>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</si>
  <si>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</si>
  <si>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</si>
  <si>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</si>
  <si>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</si>
  <si>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</si>
  <si>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</si>
  <si>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</si>
  <si>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</si>
  <si>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</si>
  <si>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</si>
  <si>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</si>
  <si>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</si>
  <si>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</si>
  <si>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</si>
  <si>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</si>
  <si>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</si>
  <si>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</si>
  <si>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</si>
  <si>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</si>
  <si>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</si>
  <si>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</si>
  <si>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</si>
  <si>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</si>
  <si>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</si>
  <si>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</si>
  <si>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</si>
  <si>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</si>
  <si>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</si>
  <si>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</si>
  <si>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</si>
  <si>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</si>
  <si>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</si>
  <si>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</si>
  <si>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</si>
  <si>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</si>
  <si>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</si>
  <si>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</si>
  <si>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</si>
  <si>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</si>
  <si>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</si>
  <si>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</si>
  <si>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</si>
  <si>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</si>
  <si>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</si>
  <si>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</si>
  <si>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</si>
  <si>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</si>
  <si>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</si>
  <si>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</si>
  <si>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</si>
  <si>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</si>
  <si>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</si>
  <si>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</si>
  <si>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</si>
  <si>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</si>
  <si>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</si>
  <si>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</si>
  <si>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</si>
  <si>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</si>
  <si>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</si>
  <si>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</si>
  <si>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</si>
  <si>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</si>
  <si>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</si>
  <si>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</si>
  <si>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</si>
  <si>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</si>
  <si>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</si>
  <si>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</si>
  <si>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</si>
  <si>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</si>
  <si>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</si>
  <si>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</si>
  <si>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</si>
  <si>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</si>
  <si>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津久見市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</si>
  <si>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</si>
  <si>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</si>
  <si>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</si>
  <si>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</si>
  <si>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</si>
  <si>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</si>
  <si>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</si>
  <si>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</si>
  <si>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</si>
  <si>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</si>
  <si>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</si>
  <si>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①総費用に地方債償還金を加えた費用が総収益でどの程度賄われているかを示す指標・・・50％前後を推移していることから、収支バランスの乖離が大きく恒常的な赤字経営になっています。
④料金収入に対する企業債残高の割合であり、企業債残高の規模を表す指標・・・全国平均及び類似団体と比較して、低い数値で推移しています。今後も投資規模や料金水準が適切か分析していく必要があります。
⑤使用料で回収すべき経費を、どの程度使用料で賄えているかを表した指標・・・類似団体と比較して同程度で推移していますが、100％を下回っていることから、さらなる使用料収入の確保が必要です。
⑥有収水量1㎥あたりの汚水処理について、かかる費用を表した指標・・・類似団体と比較して同程度で推移していますが、全国平均と比較して高く推移しているため、さらなる汚水処理の効率化が必要です。
⑦処理能力に対する処理水量の割合であり、施設の利用状況や適正規模を判断すつ指標・・・全国平均及び類似団体と比較して著しく低い数値で推移しており、施設効率を改善する必要があります。
⑧処理区域内人口のうち、汚水処理している人口の割合を表した指標・・・少しずつ向上していますが、全国平均及び類似団体と比較すると低い数値で推移しており、水洗化率向上の取組が必要になります。
</t>
    <phoneticPr fontId="4"/>
  </si>
  <si>
    <t>H27年度末での汚水管渠総延長L＝73kmのうち、布設後20年経過した管渠が42km、30年経過が8kmと、管渠全体に占める老朽化の割合は小さいが、大雨時に終末処理場に流入する不明水量は年々増加傾向にあり、その対策が急がれる。
管渠の更新・老朽化対策は、ストックマネジメント支援制度に基づき計画的に実施することが望ましく、単発的な単費工事だけでは限界がある。</t>
    <phoneticPr fontId="4"/>
  </si>
  <si>
    <t>分析結果を見ると、経営の健全性・効率性が保たれていないことが判明し、さらに今後管渠の更新や施設の長寿命化も予定されるため、益々経営が厳しくなることが予想されます。H28年度中に経営戦略を策定し、今後の収支計画について検討してまいります。具体的には、収入面では、有収率・施設利用率・水洗化率が低いなか、水洗化率を向上させることにより有収水量を増加させ使用料収入を確保していくための方策を検討します。支出面では、投資の効率化や維持管理費の削減等、今後の投資のあり方や経営体制のあり方を検討します。また資産状況の把握・分析や適切な使用料設定の検討をするためには、経営の透明化が必要不可欠であり、人口規模では必須ではないものの今後法適用化への移行の適否について検討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</si>
</sst>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0.1</c:v>
                </c:pt>
                <c:pt idx="1">
                  <c:v>0</c:v>
                </c:pt>
                <c:pt idx="2" formatCode="#,##0.00;&quot;△&quot;#,##0.00;&quot;-&quot;">
                  <c:v>0.09</c:v>
                </c:pt>
                <c:pt idx="3">
                  <c:v>0</c:v>
                </c:pt>
                <c:pt idx="4" formatCode="#,##0.00;&quot;△&quot;#,##0.00;&quot;-&quot;">
                  <c:v>0.06</c:v>
                </c:pt>
              </c:numCache>
            </c:numRef>
          </c:val>
        </c:ser>
        <c:dLbls>
          <c:showLegendKey val="0"/>
          <c:showVal val="0"/>
          <c:showCatName val="0"/>
          <c:showSerName val="0"/>
          <c:showPercent val="0"/>
          <c:showBubbleSize val="0"/>
        </c:dLbls>
        <c:gapWidth val="150"/>
        <c:axId val="221006840"/>
        <c:axId val="2208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0.24</c:v>
                </c:pt>
                <c:pt idx="2">
                  <c:v>0.15</c:v>
                </c:pt>
                <c:pt idx="3">
                  <c:v>0.11</c:v>
                </c:pt>
                <c:pt idx="4">
                  <c:v>0.09</c:v>
                </c:pt>
              </c:numCache>
            </c:numRef>
          </c:val>
          <c:smooth val="0"/>
        </c:ser>
        <c:dLbls>
          <c:showLegendKey val="0"/>
          <c:showVal val="0"/>
          <c:showCatName val="0"/>
          <c:showSerName val="0"/>
          <c:showPercent val="0"/>
          <c:showBubbleSize val="0"/>
        </c:dLbls>
        <c:marker val="1"/>
        <c:smooth val="0"/>
        <c:axId val="221006840"/>
        <c:axId val="220842688"/>
      </c:lineChart>
      <c:dateAx>
        <c:axId val="221006840"/>
        <c:scaling>
          <c:orientation val="minMax"/>
        </c:scaling>
        <c:delete val="1"/>
        <c:axPos val="b"/>
        <c:numFmt formatCode="ge" sourceLinked="1"/>
        <c:majorTickMark val="none"/>
        <c:minorTickMark val="none"/>
        <c:tickLblPos val="none"/>
        <c:crossAx val="220842688"/>
        <c:crosses val="autoZero"/>
        <c:auto val="1"/>
        <c:lblOffset val="100"/>
        <c:baseTimeUnit val="years"/>
      </c:dateAx>
      <c:valAx>
        <c:axId val="2208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0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36.43</c:v>
                </c:pt>
                <c:pt idx="1">
                  <c:v>37.42</c:v>
                </c:pt>
                <c:pt idx="2">
                  <c:v>33.76</c:v>
                </c:pt>
                <c:pt idx="3">
                  <c:v>32.299999999999997</c:v>
                </c:pt>
                <c:pt idx="4">
                  <c:v>33.57</c:v>
                </c:pt>
              </c:numCache>
            </c:numRef>
          </c:val>
        </c:ser>
        <c:dLbls>
          <c:showLegendKey val="0"/>
          <c:showVal val="0"/>
          <c:showCatName val="0"/>
          <c:showSerName val="0"/>
          <c:showPercent val="0"/>
          <c:showBubbleSize val="0"/>
        </c:dLbls>
        <c:gapWidth val="150"/>
        <c:axId val="222020192"/>
        <c:axId val="22202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61.95</c:v>
                </c:pt>
                <c:pt idx="1">
                  <c:v>61.91</c:v>
                </c:pt>
                <c:pt idx="2">
                  <c:v>63.6</c:v>
                </c:pt>
                <c:pt idx="3">
                  <c:v>64.23</c:v>
                </c:pt>
                <c:pt idx="4">
                  <c:v>59.4</c:v>
                </c:pt>
              </c:numCache>
            </c:numRef>
          </c:val>
          <c:smooth val="0"/>
        </c:ser>
        <c:dLbls>
          <c:showLegendKey val="0"/>
          <c:showVal val="0"/>
          <c:showCatName val="0"/>
          <c:showSerName val="0"/>
          <c:showPercent val="0"/>
          <c:showBubbleSize val="0"/>
        </c:dLbls>
        <c:marker val="1"/>
        <c:smooth val="0"/>
        <c:axId val="222020192"/>
        <c:axId val="222020584"/>
      </c:lineChart>
      <c:dateAx>
        <c:axId val="222020192"/>
        <c:scaling>
          <c:orientation val="minMax"/>
        </c:scaling>
        <c:delete val="1"/>
        <c:axPos val="b"/>
        <c:numFmt formatCode="ge" sourceLinked="1"/>
        <c:majorTickMark val="none"/>
        <c:minorTickMark val="none"/>
        <c:tickLblPos val="none"/>
        <c:crossAx val="222020584"/>
        <c:crosses val="autoZero"/>
        <c:auto val="1"/>
        <c:lblOffset val="100"/>
        <c:baseTimeUnit val="years"/>
      </c:dateAx>
      <c:valAx>
        <c:axId val="22202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68.84</c:v>
                </c:pt>
                <c:pt idx="1">
                  <c:v>69.3</c:v>
                </c:pt>
                <c:pt idx="2">
                  <c:v>70.3</c:v>
                </c:pt>
                <c:pt idx="3">
                  <c:v>72.209999999999994</c:v>
                </c:pt>
                <c:pt idx="4">
                  <c:v>73.84</c:v>
                </c:pt>
              </c:numCache>
            </c:numRef>
          </c:val>
        </c:ser>
        <c:dLbls>
          <c:showLegendKey val="0"/>
          <c:showVal val="0"/>
          <c:showCatName val="0"/>
          <c:showSerName val="0"/>
          <c:showPercent val="0"/>
          <c:showBubbleSize val="0"/>
        </c:dLbls>
        <c:gapWidth val="150"/>
        <c:axId val="222021760"/>
        <c:axId val="22202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90.37</c:v>
                </c:pt>
                <c:pt idx="1">
                  <c:v>90.89</c:v>
                </c:pt>
                <c:pt idx="2">
                  <c:v>90.98</c:v>
                </c:pt>
                <c:pt idx="3">
                  <c:v>90.22</c:v>
                </c:pt>
                <c:pt idx="4">
                  <c:v>89.81</c:v>
                </c:pt>
              </c:numCache>
            </c:numRef>
          </c:val>
          <c:smooth val="0"/>
        </c:ser>
        <c:dLbls>
          <c:showLegendKey val="0"/>
          <c:showVal val="0"/>
          <c:showCatName val="0"/>
          <c:showSerName val="0"/>
          <c:showPercent val="0"/>
          <c:showBubbleSize val="0"/>
        </c:dLbls>
        <c:marker val="1"/>
        <c:smooth val="0"/>
        <c:axId val="222021760"/>
        <c:axId val="222022152"/>
      </c:lineChart>
      <c:dateAx>
        <c:axId val="222021760"/>
        <c:scaling>
          <c:orientation val="minMax"/>
        </c:scaling>
        <c:delete val="1"/>
        <c:axPos val="b"/>
        <c:numFmt formatCode="ge" sourceLinked="1"/>
        <c:majorTickMark val="none"/>
        <c:minorTickMark val="none"/>
        <c:tickLblPos val="none"/>
        <c:crossAx val="222022152"/>
        <c:crosses val="autoZero"/>
        <c:auto val="1"/>
        <c:lblOffset val="100"/>
        <c:baseTimeUnit val="years"/>
      </c:dateAx>
      <c:valAx>
        <c:axId val="22202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44.64</c:v>
                </c:pt>
                <c:pt idx="1">
                  <c:v>52.34</c:v>
                </c:pt>
                <c:pt idx="2">
                  <c:v>56.99</c:v>
                </c:pt>
                <c:pt idx="3">
                  <c:v>54.57</c:v>
                </c:pt>
                <c:pt idx="4">
                  <c:v>54.79</c:v>
                </c:pt>
              </c:numCache>
            </c:numRef>
          </c:val>
        </c:ser>
        <c:dLbls>
          <c:showLegendKey val="0"/>
          <c:showVal val="0"/>
          <c:showCatName val="0"/>
          <c:showSerName val="0"/>
          <c:showPercent val="0"/>
          <c:showBubbleSize val="0"/>
        </c:dLbls>
        <c:gapWidth val="150"/>
        <c:axId val="220887688"/>
        <c:axId val="22081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887688"/>
        <c:axId val="220813616"/>
      </c:lineChart>
      <c:dateAx>
        <c:axId val="220887688"/>
        <c:scaling>
          <c:orientation val="minMax"/>
        </c:scaling>
        <c:delete val="1"/>
        <c:axPos val="b"/>
        <c:numFmt formatCode="ge" sourceLinked="1"/>
        <c:majorTickMark val="none"/>
        <c:minorTickMark val="none"/>
        <c:tickLblPos val="none"/>
        <c:crossAx val="220813616"/>
        <c:crosses val="autoZero"/>
        <c:auto val="1"/>
        <c:lblOffset val="100"/>
        <c:baseTimeUnit val="years"/>
      </c:dateAx>
      <c:valAx>
        <c:axId val="22081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8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882592"/>
        <c:axId val="22152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882592"/>
        <c:axId val="221527952"/>
      </c:lineChart>
      <c:dateAx>
        <c:axId val="220882592"/>
        <c:scaling>
          <c:orientation val="minMax"/>
        </c:scaling>
        <c:delete val="1"/>
        <c:axPos val="b"/>
        <c:numFmt formatCode="ge" sourceLinked="1"/>
        <c:majorTickMark val="none"/>
        <c:minorTickMark val="none"/>
        <c:tickLblPos val="none"/>
        <c:crossAx val="221527952"/>
        <c:crosses val="autoZero"/>
        <c:auto val="1"/>
        <c:lblOffset val="100"/>
        <c:baseTimeUnit val="years"/>
      </c:dateAx>
      <c:valAx>
        <c:axId val="22152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515080"/>
        <c:axId val="22157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515080"/>
        <c:axId val="221574856"/>
      </c:lineChart>
      <c:dateAx>
        <c:axId val="221515080"/>
        <c:scaling>
          <c:orientation val="minMax"/>
        </c:scaling>
        <c:delete val="1"/>
        <c:axPos val="b"/>
        <c:numFmt formatCode="ge" sourceLinked="1"/>
        <c:majorTickMark val="none"/>
        <c:minorTickMark val="none"/>
        <c:tickLblPos val="none"/>
        <c:crossAx val="221574856"/>
        <c:crosses val="autoZero"/>
        <c:auto val="1"/>
        <c:lblOffset val="100"/>
        <c:baseTimeUnit val="years"/>
      </c:dateAx>
      <c:valAx>
        <c:axId val="22157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1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882232"/>
        <c:axId val="11588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882232"/>
        <c:axId val="115881840"/>
      </c:lineChart>
      <c:dateAx>
        <c:axId val="115882232"/>
        <c:scaling>
          <c:orientation val="minMax"/>
        </c:scaling>
        <c:delete val="1"/>
        <c:axPos val="b"/>
        <c:numFmt formatCode="ge" sourceLinked="1"/>
        <c:majorTickMark val="none"/>
        <c:minorTickMark val="none"/>
        <c:tickLblPos val="none"/>
        <c:crossAx val="115881840"/>
        <c:crosses val="autoZero"/>
        <c:auto val="1"/>
        <c:lblOffset val="100"/>
        <c:baseTimeUnit val="years"/>
      </c:dateAx>
      <c:valAx>
        <c:axId val="11588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8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756224"/>
        <c:axId val="22175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756224"/>
        <c:axId val="221756616"/>
      </c:lineChart>
      <c:dateAx>
        <c:axId val="221756224"/>
        <c:scaling>
          <c:orientation val="minMax"/>
        </c:scaling>
        <c:delete val="1"/>
        <c:axPos val="b"/>
        <c:numFmt formatCode="ge" sourceLinked="1"/>
        <c:majorTickMark val="none"/>
        <c:minorTickMark val="none"/>
        <c:tickLblPos val="none"/>
        <c:crossAx val="221756616"/>
        <c:crosses val="autoZero"/>
        <c:auto val="1"/>
        <c:lblOffset val="100"/>
        <c:baseTimeUnit val="years"/>
      </c:dateAx>
      <c:valAx>
        <c:axId val="22175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411.29</c:v>
                </c:pt>
                <c:pt idx="1">
                  <c:v>433.6</c:v>
                </c:pt>
                <c:pt idx="2">
                  <c:v>426.28</c:v>
                </c:pt>
                <c:pt idx="3">
                  <c:v>370.79</c:v>
                </c:pt>
                <c:pt idx="4">
                  <c:v>250.57</c:v>
                </c:pt>
              </c:numCache>
            </c:numRef>
          </c:val>
        </c:ser>
        <c:dLbls>
          <c:showLegendKey val="0"/>
          <c:showVal val="0"/>
          <c:showCatName val="0"/>
          <c:showSerName val="0"/>
          <c:showPercent val="0"/>
          <c:showBubbleSize val="0"/>
        </c:dLbls>
        <c:gapWidth val="150"/>
        <c:axId val="115882624"/>
        <c:axId val="2217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793.1</c:v>
                </c:pt>
                <c:pt idx="1">
                  <c:v>759.86</c:v>
                </c:pt>
                <c:pt idx="2">
                  <c:v>739.53</c:v>
                </c:pt>
                <c:pt idx="3">
                  <c:v>721.06</c:v>
                </c:pt>
                <c:pt idx="4">
                  <c:v>862.87</c:v>
                </c:pt>
              </c:numCache>
            </c:numRef>
          </c:val>
          <c:smooth val="0"/>
        </c:ser>
        <c:dLbls>
          <c:showLegendKey val="0"/>
          <c:showVal val="0"/>
          <c:showCatName val="0"/>
          <c:showSerName val="0"/>
          <c:showPercent val="0"/>
          <c:showBubbleSize val="0"/>
        </c:dLbls>
        <c:marker val="1"/>
        <c:smooth val="0"/>
        <c:axId val="115882624"/>
        <c:axId val="221757792"/>
      </c:lineChart>
      <c:dateAx>
        <c:axId val="115882624"/>
        <c:scaling>
          <c:orientation val="minMax"/>
        </c:scaling>
        <c:delete val="1"/>
        <c:axPos val="b"/>
        <c:numFmt formatCode="ge" sourceLinked="1"/>
        <c:majorTickMark val="none"/>
        <c:minorTickMark val="none"/>
        <c:tickLblPos val="none"/>
        <c:crossAx val="221757792"/>
        <c:crosses val="autoZero"/>
        <c:auto val="1"/>
        <c:lblOffset val="100"/>
        <c:baseTimeUnit val="years"/>
      </c:dateAx>
      <c:valAx>
        <c:axId val="2217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66.97</c:v>
                </c:pt>
                <c:pt idx="1">
                  <c:v>81.38</c:v>
                </c:pt>
                <c:pt idx="2">
                  <c:v>89.32</c:v>
                </c:pt>
                <c:pt idx="3">
                  <c:v>86.74</c:v>
                </c:pt>
                <c:pt idx="4">
                  <c:v>88.45</c:v>
                </c:pt>
              </c:numCache>
            </c:numRef>
          </c:val>
        </c:ser>
        <c:dLbls>
          <c:showLegendKey val="0"/>
          <c:showVal val="0"/>
          <c:showCatName val="0"/>
          <c:showSerName val="0"/>
          <c:showPercent val="0"/>
          <c:showBubbleSize val="0"/>
        </c:dLbls>
        <c:gapWidth val="150"/>
        <c:axId val="221758968"/>
        <c:axId val="2217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85.47</c:v>
                </c:pt>
                <c:pt idx="1">
                  <c:v>85.6</c:v>
                </c:pt>
                <c:pt idx="2">
                  <c:v>84.05</c:v>
                </c:pt>
                <c:pt idx="3">
                  <c:v>84.86</c:v>
                </c:pt>
                <c:pt idx="4">
                  <c:v>85.39</c:v>
                </c:pt>
              </c:numCache>
            </c:numRef>
          </c:val>
          <c:smooth val="0"/>
        </c:ser>
        <c:dLbls>
          <c:showLegendKey val="0"/>
          <c:showVal val="0"/>
          <c:showCatName val="0"/>
          <c:showSerName val="0"/>
          <c:showPercent val="0"/>
          <c:showBubbleSize val="0"/>
        </c:dLbls>
        <c:marker val="1"/>
        <c:smooth val="0"/>
        <c:axId val="221758968"/>
        <c:axId val="221759360"/>
      </c:lineChart>
      <c:dateAx>
        <c:axId val="221758968"/>
        <c:scaling>
          <c:orientation val="minMax"/>
        </c:scaling>
        <c:delete val="1"/>
        <c:axPos val="b"/>
        <c:numFmt formatCode="ge" sourceLinked="1"/>
        <c:majorTickMark val="none"/>
        <c:minorTickMark val="none"/>
        <c:tickLblPos val="none"/>
        <c:crossAx val="221759360"/>
        <c:crosses val="autoZero"/>
        <c:auto val="1"/>
        <c:lblOffset val="100"/>
        <c:baseTimeUnit val="years"/>
      </c:dateAx>
      <c:valAx>
        <c:axId val="2217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5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235.38</c:v>
                </c:pt>
                <c:pt idx="1">
                  <c:v>193.24</c:v>
                </c:pt>
                <c:pt idx="2">
                  <c:v>176.2</c:v>
                </c:pt>
                <c:pt idx="3">
                  <c:v>186.34</c:v>
                </c:pt>
                <c:pt idx="4">
                  <c:v>184.73</c:v>
                </c:pt>
              </c:numCache>
            </c:numRef>
          </c:val>
        </c:ser>
        <c:dLbls>
          <c:showLegendKey val="0"/>
          <c:showVal val="0"/>
          <c:showCatName val="0"/>
          <c:showSerName val="0"/>
          <c:showPercent val="0"/>
          <c:showBubbleSize val="0"/>
        </c:dLbls>
        <c:gapWidth val="150"/>
        <c:axId val="221783992"/>
        <c:axId val="2217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184.8</c:v>
                </c:pt>
                <c:pt idx="1">
                  <c:v>185.04</c:v>
                </c:pt>
                <c:pt idx="2">
                  <c:v>190.12</c:v>
                </c:pt>
                <c:pt idx="3">
                  <c:v>188.14</c:v>
                </c:pt>
                <c:pt idx="4">
                  <c:v>188.79</c:v>
                </c:pt>
              </c:numCache>
            </c:numRef>
          </c:val>
          <c:smooth val="0"/>
        </c:ser>
        <c:dLbls>
          <c:showLegendKey val="0"/>
          <c:showVal val="0"/>
          <c:showCatName val="0"/>
          <c:showSerName val="0"/>
          <c:showPercent val="0"/>
          <c:showBubbleSize val="0"/>
        </c:dLbls>
        <c:marker val="1"/>
        <c:smooth val="0"/>
        <c:axId val="221783992"/>
        <c:axId val="221784384"/>
      </c:lineChart>
      <c:dateAx>
        <c:axId val="221783992"/>
        <c:scaling>
          <c:orientation val="minMax"/>
        </c:scaling>
        <c:delete val="1"/>
        <c:axPos val="b"/>
        <c:numFmt formatCode="ge" sourceLinked="1"/>
        <c:majorTickMark val="none"/>
        <c:minorTickMark val="none"/>
        <c:tickLblPos val="none"/>
        <c:crossAx val="221784384"/>
        <c:crosses val="autoZero"/>
        <c:auto val="1"/>
        <c:lblOffset val="100"/>
        <c:baseTimeUnit val="years"/>
      </c:dateAx>
      <c:valAx>
        <c:axId val="2217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8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大分県　津久見市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Cc1</v>
      </c>
      <c r="X8" s="76"/>
      <c r="Y8" s="76"/>
      <c r="Z8" s="76"/>
      <c r="AA8" s="76"/>
      <c r="AB8" s="76"/>
      <c r="AC8" s="76"/>
      <c r="AD8" s="3"/>
      <c r="AE8" s="3"/>
      <c r="AF8" s="3"/>
      <c r="AG8" s="3"/>
      <c r="AH8" s="3"/>
      <c r="AI8" s="3"/>
      <c r="AJ8" s="3"/>
      <c r="AK8" s="3"/>
      <c r="AL8" s="70">
        <f>データ!R6</f>
        <v>18906</v>
      </c>
      <c r="AM8" s="70"/>
      <c r="AN8" s="70"/>
      <c r="AO8" s="70"/>
      <c r="AP8" s="70"/>
      <c r="AQ8" s="70"/>
      <c r="AR8" s="70"/>
      <c r="AS8" s="70"/>
      <c r="AT8" s="69">
        <f>データ!S6</f>
        <v>79.48</v>
      </c>
      <c r="AU8" s="69"/>
      <c r="AV8" s="69"/>
      <c r="AW8" s="69"/>
      <c r="AX8" s="69"/>
      <c r="AY8" s="69"/>
      <c r="AZ8" s="69"/>
      <c r="BA8" s="69"/>
      <c r="BB8" s="69">
        <f>データ!T6</f>
        <v>237.87</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53.07</v>
      </c>
      <c r="Q10" s="69"/>
      <c r="R10" s="69"/>
      <c r="S10" s="69"/>
      <c r="T10" s="69"/>
      <c r="U10" s="69"/>
      <c r="V10" s="69"/>
      <c r="W10" s="69">
        <f>データ!P6</f>
        <v>69.430000000000007</v>
      </c>
      <c r="X10" s="69"/>
      <c r="Y10" s="69"/>
      <c r="Z10" s="69"/>
      <c r="AA10" s="69"/>
      <c r="AB10" s="69"/>
      <c r="AC10" s="69"/>
      <c r="AD10" s="70">
        <f>データ!Q6</f>
        <v>2810</v>
      </c>
      <c r="AE10" s="70"/>
      <c r="AF10" s="70"/>
      <c r="AG10" s="70"/>
      <c r="AH10" s="70"/>
      <c r="AI10" s="70"/>
      <c r="AJ10" s="70"/>
      <c r="AK10" s="2"/>
      <c r="AL10" s="70">
        <f>データ!U6</f>
        <v>9955</v>
      </c>
      <c r="AM10" s="70"/>
      <c r="AN10" s="70"/>
      <c r="AO10" s="70"/>
      <c r="AP10" s="70"/>
      <c r="AQ10" s="70"/>
      <c r="AR10" s="70"/>
      <c r="AS10" s="70"/>
      <c r="AT10" s="69">
        <f>データ!V6</f>
        <v>2.86</v>
      </c>
      <c r="AU10" s="69"/>
      <c r="AV10" s="69"/>
      <c r="AW10" s="69"/>
      <c r="AX10" s="69"/>
      <c r="AY10" s="69"/>
      <c r="AZ10" s="69"/>
      <c r="BA10" s="69"/>
      <c r="BB10" s="69">
        <f>データ!W6</f>
        <v>3480.77</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53"/>
      <c r="BN16" s="53"/>
      <c r="BO16" s="53"/>
      <c r="BP16" s="53"/>
      <c r="BQ16" s="53"/>
      <c r="BR16" s="53"/>
      <c r="BS16" s="53"/>
      <c r="BT16" s="53"/>
      <c r="BU16" s="53"/>
      <c r="BV16" s="53"/>
      <c r="BW16" s="53"/>
      <c r="BX16" s="53"/>
      <c r="BY16" s="53"/>
      <c r="BZ16" s="5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5"/>
      <c r="BM17" s="53"/>
      <c r="BN17" s="53"/>
      <c r="BO17" s="53"/>
      <c r="BP17" s="53"/>
      <c r="BQ17" s="53"/>
      <c r="BR17" s="53"/>
      <c r="BS17" s="53"/>
      <c r="BT17" s="53"/>
      <c r="BU17" s="53"/>
      <c r="BV17" s="53"/>
      <c r="BW17" s="53"/>
      <c r="BX17" s="53"/>
      <c r="BY17" s="53"/>
      <c r="BZ17" s="5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5"/>
      <c r="BM18" s="53"/>
      <c r="BN18" s="53"/>
      <c r="BO18" s="53"/>
      <c r="BP18" s="53"/>
      <c r="BQ18" s="53"/>
      <c r="BR18" s="53"/>
      <c r="BS18" s="53"/>
      <c r="BT18" s="53"/>
      <c r="BU18" s="53"/>
      <c r="BV18" s="53"/>
      <c r="BW18" s="53"/>
      <c r="BX18" s="53"/>
      <c r="BY18" s="53"/>
      <c r="BZ18" s="5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5"/>
      <c r="BM19" s="53"/>
      <c r="BN19" s="53"/>
      <c r="BO19" s="53"/>
      <c r="BP19" s="53"/>
      <c r="BQ19" s="53"/>
      <c r="BR19" s="53"/>
      <c r="BS19" s="53"/>
      <c r="BT19" s="53"/>
      <c r="BU19" s="53"/>
      <c r="BV19" s="53"/>
      <c r="BW19" s="53"/>
      <c r="BX19" s="53"/>
      <c r="BY19" s="53"/>
      <c r="BZ19" s="5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5"/>
      <c r="BM20" s="53"/>
      <c r="BN20" s="53"/>
      <c r="BO20" s="53"/>
      <c r="BP20" s="53"/>
      <c r="BQ20" s="53"/>
      <c r="BR20" s="53"/>
      <c r="BS20" s="53"/>
      <c r="BT20" s="53"/>
      <c r="BU20" s="53"/>
      <c r="BV20" s="53"/>
      <c r="BW20" s="53"/>
      <c r="BX20" s="53"/>
      <c r="BY20" s="53"/>
      <c r="BZ20" s="5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5"/>
      <c r="BM21" s="53"/>
      <c r="BN21" s="53"/>
      <c r="BO21" s="53"/>
      <c r="BP21" s="53"/>
      <c r="BQ21" s="53"/>
      <c r="BR21" s="53"/>
      <c r="BS21" s="53"/>
      <c r="BT21" s="53"/>
      <c r="BU21" s="53"/>
      <c r="BV21" s="53"/>
      <c r="BW21" s="53"/>
      <c r="BX21" s="53"/>
      <c r="BY21" s="53"/>
      <c r="BZ21" s="5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5"/>
      <c r="BM22" s="53"/>
      <c r="BN22" s="53"/>
      <c r="BO22" s="53"/>
      <c r="BP22" s="53"/>
      <c r="BQ22" s="53"/>
      <c r="BR22" s="53"/>
      <c r="BS22" s="53"/>
      <c r="BT22" s="53"/>
      <c r="BU22" s="53"/>
      <c r="BV22" s="53"/>
      <c r="BW22" s="53"/>
      <c r="BX22" s="53"/>
      <c r="BY22" s="53"/>
      <c r="BZ22" s="5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5"/>
      <c r="BM23" s="53"/>
      <c r="BN23" s="53"/>
      <c r="BO23" s="53"/>
      <c r="BP23" s="53"/>
      <c r="BQ23" s="53"/>
      <c r="BR23" s="53"/>
      <c r="BS23" s="53"/>
      <c r="BT23" s="53"/>
      <c r="BU23" s="53"/>
      <c r="BV23" s="53"/>
      <c r="BW23" s="53"/>
      <c r="BX23" s="53"/>
      <c r="BY23" s="53"/>
      <c r="BZ23" s="5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5"/>
      <c r="BM24" s="53"/>
      <c r="BN24" s="53"/>
      <c r="BO24" s="53"/>
      <c r="BP24" s="53"/>
      <c r="BQ24" s="53"/>
      <c r="BR24" s="53"/>
      <c r="BS24" s="53"/>
      <c r="BT24" s="53"/>
      <c r="BU24" s="53"/>
      <c r="BV24" s="53"/>
      <c r="BW24" s="53"/>
      <c r="BX24" s="53"/>
      <c r="BY24" s="53"/>
      <c r="BZ24" s="5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5"/>
      <c r="BM25" s="53"/>
      <c r="BN25" s="53"/>
      <c r="BO25" s="53"/>
      <c r="BP25" s="53"/>
      <c r="BQ25" s="53"/>
      <c r="BR25" s="53"/>
      <c r="BS25" s="53"/>
      <c r="BT25" s="53"/>
      <c r="BU25" s="53"/>
      <c r="BV25" s="53"/>
      <c r="BW25" s="53"/>
      <c r="BX25" s="53"/>
      <c r="BY25" s="53"/>
      <c r="BZ25" s="5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5"/>
      <c r="BM26" s="53"/>
      <c r="BN26" s="53"/>
      <c r="BO26" s="53"/>
      <c r="BP26" s="53"/>
      <c r="BQ26" s="53"/>
      <c r="BR26" s="53"/>
      <c r="BS26" s="53"/>
      <c r="BT26" s="53"/>
      <c r="BU26" s="53"/>
      <c r="BV26" s="53"/>
      <c r="BW26" s="53"/>
      <c r="BX26" s="53"/>
      <c r="BY26" s="53"/>
      <c r="BZ26" s="5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5"/>
      <c r="BM27" s="53"/>
      <c r="BN27" s="53"/>
      <c r="BO27" s="53"/>
      <c r="BP27" s="53"/>
      <c r="BQ27" s="53"/>
      <c r="BR27" s="53"/>
      <c r="BS27" s="53"/>
      <c r="BT27" s="53"/>
      <c r="BU27" s="53"/>
      <c r="BV27" s="53"/>
      <c r="BW27" s="53"/>
      <c r="BX27" s="53"/>
      <c r="BY27" s="53"/>
      <c r="BZ27" s="5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5"/>
      <c r="BM28" s="53"/>
      <c r="BN28" s="53"/>
      <c r="BO28" s="53"/>
      <c r="BP28" s="53"/>
      <c r="BQ28" s="53"/>
      <c r="BR28" s="53"/>
      <c r="BS28" s="53"/>
      <c r="BT28" s="53"/>
      <c r="BU28" s="53"/>
      <c r="BV28" s="53"/>
      <c r="BW28" s="53"/>
      <c r="BX28" s="53"/>
      <c r="BY28" s="53"/>
      <c r="BZ28" s="5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5"/>
      <c r="BM29" s="53"/>
      <c r="BN29" s="53"/>
      <c r="BO29" s="53"/>
      <c r="BP29" s="53"/>
      <c r="BQ29" s="53"/>
      <c r="BR29" s="53"/>
      <c r="BS29" s="53"/>
      <c r="BT29" s="53"/>
      <c r="BU29" s="53"/>
      <c r="BV29" s="53"/>
      <c r="BW29" s="53"/>
      <c r="BX29" s="53"/>
      <c r="BY29" s="53"/>
      <c r="BZ29" s="5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5"/>
      <c r="BM30" s="53"/>
      <c r="BN30" s="53"/>
      <c r="BO30" s="53"/>
      <c r="BP30" s="53"/>
      <c r="BQ30" s="53"/>
      <c r="BR30" s="53"/>
      <c r="BS30" s="53"/>
      <c r="BT30" s="53"/>
      <c r="BU30" s="53"/>
      <c r="BV30" s="53"/>
      <c r="BW30" s="53"/>
      <c r="BX30" s="53"/>
      <c r="BY30" s="53"/>
      <c r="BZ30" s="5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5"/>
      <c r="BM31" s="53"/>
      <c r="BN31" s="53"/>
      <c r="BO31" s="53"/>
      <c r="BP31" s="53"/>
      <c r="BQ31" s="53"/>
      <c r="BR31" s="53"/>
      <c r="BS31" s="53"/>
      <c r="BT31" s="53"/>
      <c r="BU31" s="53"/>
      <c r="BV31" s="53"/>
      <c r="BW31" s="53"/>
      <c r="BX31" s="53"/>
      <c r="BY31" s="53"/>
      <c r="BZ31" s="5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5"/>
      <c r="BM32" s="53"/>
      <c r="BN32" s="53"/>
      <c r="BO32" s="53"/>
      <c r="BP32" s="53"/>
      <c r="BQ32" s="53"/>
      <c r="BR32" s="53"/>
      <c r="BS32" s="53"/>
      <c r="BT32" s="53"/>
      <c r="BU32" s="53"/>
      <c r="BV32" s="53"/>
      <c r="BW32" s="53"/>
      <c r="BX32" s="53"/>
      <c r="BY32" s="53"/>
      <c r="BZ32" s="5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5"/>
      <c r="BM33" s="53"/>
      <c r="BN33" s="53"/>
      <c r="BO33" s="53"/>
      <c r="BP33" s="53"/>
      <c r="BQ33" s="53"/>
      <c r="BR33" s="53"/>
      <c r="BS33" s="53"/>
      <c r="BT33" s="53"/>
      <c r="BU33" s="53"/>
      <c r="BV33" s="53"/>
      <c r="BW33" s="53"/>
      <c r="BX33" s="53"/>
      <c r="BY33" s="53"/>
      <c r="BZ33" s="54"/>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55"/>
      <c r="BM34" s="53"/>
      <c r="BN34" s="53"/>
      <c r="BO34" s="53"/>
      <c r="BP34" s="53"/>
      <c r="BQ34" s="53"/>
      <c r="BR34" s="53"/>
      <c r="BS34" s="53"/>
      <c r="BT34" s="53"/>
      <c r="BU34" s="53"/>
      <c r="BV34" s="53"/>
      <c r="BW34" s="53"/>
      <c r="BX34" s="53"/>
      <c r="BY34" s="53"/>
      <c r="BZ34" s="54"/>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5"/>
      <c r="BM35" s="53"/>
      <c r="BN35" s="53"/>
      <c r="BO35" s="53"/>
      <c r="BP35" s="53"/>
      <c r="BQ35" s="53"/>
      <c r="BR35" s="53"/>
      <c r="BS35" s="53"/>
      <c r="BT35" s="53"/>
      <c r="BU35" s="53"/>
      <c r="BV35" s="53"/>
      <c r="BW35" s="53"/>
      <c r="BX35" s="53"/>
      <c r="BY35" s="53"/>
      <c r="BZ35" s="5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5"/>
      <c r="BM36" s="53"/>
      <c r="BN36" s="53"/>
      <c r="BO36" s="53"/>
      <c r="BP36" s="53"/>
      <c r="BQ36" s="53"/>
      <c r="BR36" s="53"/>
      <c r="BS36" s="53"/>
      <c r="BT36" s="53"/>
      <c r="BU36" s="53"/>
      <c r="BV36" s="53"/>
      <c r="BW36" s="53"/>
      <c r="BX36" s="53"/>
      <c r="BY36" s="53"/>
      <c r="BZ36" s="5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5"/>
      <c r="BM37" s="53"/>
      <c r="BN37" s="53"/>
      <c r="BO37" s="53"/>
      <c r="BP37" s="53"/>
      <c r="BQ37" s="53"/>
      <c r="BR37" s="53"/>
      <c r="BS37" s="53"/>
      <c r="BT37" s="53"/>
      <c r="BU37" s="53"/>
      <c r="BV37" s="53"/>
      <c r="BW37" s="53"/>
      <c r="BX37" s="53"/>
      <c r="BY37" s="53"/>
      <c r="BZ37" s="5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5"/>
      <c r="BM38" s="53"/>
      <c r="BN38" s="53"/>
      <c r="BO38" s="53"/>
      <c r="BP38" s="53"/>
      <c r="BQ38" s="53"/>
      <c r="BR38" s="53"/>
      <c r="BS38" s="53"/>
      <c r="BT38" s="53"/>
      <c r="BU38" s="53"/>
      <c r="BV38" s="53"/>
      <c r="BW38" s="53"/>
      <c r="BX38" s="53"/>
      <c r="BY38" s="53"/>
      <c r="BZ38" s="5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5"/>
      <c r="BM39" s="53"/>
      <c r="BN39" s="53"/>
      <c r="BO39" s="53"/>
      <c r="BP39" s="53"/>
      <c r="BQ39" s="53"/>
      <c r="BR39" s="53"/>
      <c r="BS39" s="53"/>
      <c r="BT39" s="53"/>
      <c r="BU39" s="53"/>
      <c r="BV39" s="53"/>
      <c r="BW39" s="53"/>
      <c r="BX39" s="53"/>
      <c r="BY39" s="53"/>
      <c r="BZ39" s="5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5"/>
      <c r="BM40" s="53"/>
      <c r="BN40" s="53"/>
      <c r="BO40" s="53"/>
      <c r="BP40" s="53"/>
      <c r="BQ40" s="53"/>
      <c r="BR40" s="53"/>
      <c r="BS40" s="53"/>
      <c r="BT40" s="53"/>
      <c r="BU40" s="53"/>
      <c r="BV40" s="53"/>
      <c r="BW40" s="53"/>
      <c r="BX40" s="53"/>
      <c r="BY40" s="53"/>
      <c r="BZ40" s="5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5"/>
      <c r="BM41" s="53"/>
      <c r="BN41" s="53"/>
      <c r="BO41" s="53"/>
      <c r="BP41" s="53"/>
      <c r="BQ41" s="53"/>
      <c r="BR41" s="53"/>
      <c r="BS41" s="53"/>
      <c r="BT41" s="53"/>
      <c r="BU41" s="53"/>
      <c r="BV41" s="53"/>
      <c r="BW41" s="53"/>
      <c r="BX41" s="53"/>
      <c r="BY41" s="53"/>
      <c r="BZ41" s="5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5"/>
      <c r="BM42" s="53"/>
      <c r="BN42" s="53"/>
      <c r="BO42" s="53"/>
      <c r="BP42" s="53"/>
      <c r="BQ42" s="53"/>
      <c r="BR42" s="53"/>
      <c r="BS42" s="53"/>
      <c r="BT42" s="53"/>
      <c r="BU42" s="53"/>
      <c r="BV42" s="53"/>
      <c r="BW42" s="53"/>
      <c r="BX42" s="53"/>
      <c r="BY42" s="53"/>
      <c r="BZ42" s="5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5"/>
      <c r="BM43" s="53"/>
      <c r="BN43" s="53"/>
      <c r="BO43" s="53"/>
      <c r="BP43" s="53"/>
      <c r="BQ43" s="53"/>
      <c r="BR43" s="53"/>
      <c r="BS43" s="53"/>
      <c r="BT43" s="53"/>
      <c r="BU43" s="53"/>
      <c r="BV43" s="53"/>
      <c r="BW43" s="53"/>
      <c r="BX43" s="53"/>
      <c r="BY43" s="53"/>
      <c r="BZ43" s="5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53"/>
      <c r="BN47" s="53"/>
      <c r="BO47" s="53"/>
      <c r="BP47" s="53"/>
      <c r="BQ47" s="53"/>
      <c r="BR47" s="53"/>
      <c r="BS47" s="53"/>
      <c r="BT47" s="53"/>
      <c r="BU47" s="53"/>
      <c r="BV47" s="53"/>
      <c r="BW47" s="53"/>
      <c r="BX47" s="53"/>
      <c r="BY47" s="53"/>
      <c r="BZ47" s="5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3"/>
      <c r="BN48" s="53"/>
      <c r="BO48" s="53"/>
      <c r="BP48" s="53"/>
      <c r="BQ48" s="53"/>
      <c r="BR48" s="53"/>
      <c r="BS48" s="53"/>
      <c r="BT48" s="53"/>
      <c r="BU48" s="53"/>
      <c r="BV48" s="53"/>
      <c r="BW48" s="53"/>
      <c r="BX48" s="53"/>
      <c r="BY48" s="53"/>
      <c r="BZ48" s="5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3"/>
      <c r="BN49" s="53"/>
      <c r="BO49" s="53"/>
      <c r="BP49" s="53"/>
      <c r="BQ49" s="53"/>
      <c r="BR49" s="53"/>
      <c r="BS49" s="53"/>
      <c r="BT49" s="53"/>
      <c r="BU49" s="53"/>
      <c r="BV49" s="53"/>
      <c r="BW49" s="53"/>
      <c r="BX49" s="53"/>
      <c r="BY49" s="53"/>
      <c r="BZ49" s="5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3"/>
      <c r="BN50" s="53"/>
      <c r="BO50" s="53"/>
      <c r="BP50" s="53"/>
      <c r="BQ50" s="53"/>
      <c r="BR50" s="53"/>
      <c r="BS50" s="53"/>
      <c r="BT50" s="53"/>
      <c r="BU50" s="53"/>
      <c r="BV50" s="53"/>
      <c r="BW50" s="53"/>
      <c r="BX50" s="53"/>
      <c r="BY50" s="53"/>
      <c r="BZ50" s="5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3"/>
      <c r="BN51" s="53"/>
      <c r="BO51" s="53"/>
      <c r="BP51" s="53"/>
      <c r="BQ51" s="53"/>
      <c r="BR51" s="53"/>
      <c r="BS51" s="53"/>
      <c r="BT51" s="53"/>
      <c r="BU51" s="53"/>
      <c r="BV51" s="53"/>
      <c r="BW51" s="53"/>
      <c r="BX51" s="53"/>
      <c r="BY51" s="53"/>
      <c r="BZ51" s="5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3"/>
      <c r="BN52" s="53"/>
      <c r="BO52" s="53"/>
      <c r="BP52" s="53"/>
      <c r="BQ52" s="53"/>
      <c r="BR52" s="53"/>
      <c r="BS52" s="53"/>
      <c r="BT52" s="53"/>
      <c r="BU52" s="53"/>
      <c r="BV52" s="53"/>
      <c r="BW52" s="53"/>
      <c r="BX52" s="53"/>
      <c r="BY52" s="53"/>
      <c r="BZ52" s="5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3"/>
      <c r="BN53" s="53"/>
      <c r="BO53" s="53"/>
      <c r="BP53" s="53"/>
      <c r="BQ53" s="53"/>
      <c r="BR53" s="53"/>
      <c r="BS53" s="53"/>
      <c r="BT53" s="53"/>
      <c r="BU53" s="53"/>
      <c r="BV53" s="53"/>
      <c r="BW53" s="53"/>
      <c r="BX53" s="53"/>
      <c r="BY53" s="53"/>
      <c r="BZ53" s="5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3"/>
      <c r="BN54" s="53"/>
      <c r="BO54" s="53"/>
      <c r="BP54" s="53"/>
      <c r="BQ54" s="53"/>
      <c r="BR54" s="53"/>
      <c r="BS54" s="53"/>
      <c r="BT54" s="53"/>
      <c r="BU54" s="53"/>
      <c r="BV54" s="53"/>
      <c r="BW54" s="53"/>
      <c r="BX54" s="53"/>
      <c r="BY54" s="53"/>
      <c r="BZ54" s="5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3"/>
      <c r="BN55" s="53"/>
      <c r="BO55" s="53"/>
      <c r="BP55" s="53"/>
      <c r="BQ55" s="53"/>
      <c r="BR55" s="53"/>
      <c r="BS55" s="53"/>
      <c r="BT55" s="53"/>
      <c r="BU55" s="53"/>
      <c r="BV55" s="53"/>
      <c r="BW55" s="53"/>
      <c r="BX55" s="53"/>
      <c r="BY55" s="53"/>
      <c r="BZ55" s="54"/>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5"/>
      <c r="BM56" s="53"/>
      <c r="BN56" s="53"/>
      <c r="BO56" s="53"/>
      <c r="BP56" s="53"/>
      <c r="BQ56" s="53"/>
      <c r="BR56" s="53"/>
      <c r="BS56" s="53"/>
      <c r="BT56" s="53"/>
      <c r="BU56" s="53"/>
      <c r="BV56" s="53"/>
      <c r="BW56" s="53"/>
      <c r="BX56" s="53"/>
      <c r="BY56" s="53"/>
      <c r="BZ56" s="54"/>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5"/>
      <c r="BM57" s="53"/>
      <c r="BN57" s="53"/>
      <c r="BO57" s="53"/>
      <c r="BP57" s="53"/>
      <c r="BQ57" s="53"/>
      <c r="BR57" s="53"/>
      <c r="BS57" s="53"/>
      <c r="BT57" s="53"/>
      <c r="BU57" s="53"/>
      <c r="BV57" s="53"/>
      <c r="BW57" s="53"/>
      <c r="BX57" s="53"/>
      <c r="BY57" s="53"/>
      <c r="BZ57" s="54"/>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3"/>
      <c r="BN58" s="53"/>
      <c r="BO58" s="53"/>
      <c r="BP58" s="53"/>
      <c r="BQ58" s="53"/>
      <c r="BR58" s="53"/>
      <c r="BS58" s="53"/>
      <c r="BT58" s="53"/>
      <c r="BU58" s="53"/>
      <c r="BV58" s="53"/>
      <c r="BW58" s="53"/>
      <c r="BX58" s="53"/>
      <c r="BY58" s="53"/>
      <c r="BZ58" s="54"/>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3"/>
      <c r="BN59" s="53"/>
      <c r="BO59" s="53"/>
      <c r="BP59" s="53"/>
      <c r="BQ59" s="53"/>
      <c r="BR59" s="53"/>
      <c r="BS59" s="53"/>
      <c r="BT59" s="53"/>
      <c r="BU59" s="53"/>
      <c r="BV59" s="53"/>
      <c r="BW59" s="53"/>
      <c r="BX59" s="53"/>
      <c r="BY59" s="53"/>
      <c r="BZ59" s="54"/>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5"/>
      <c r="BM60" s="53"/>
      <c r="BN60" s="53"/>
      <c r="BO60" s="53"/>
      <c r="BP60" s="53"/>
      <c r="BQ60" s="53"/>
      <c r="BR60" s="53"/>
      <c r="BS60" s="53"/>
      <c r="BT60" s="53"/>
      <c r="BU60" s="53"/>
      <c r="BV60" s="53"/>
      <c r="BW60" s="53"/>
      <c r="BX60" s="53"/>
      <c r="BY60" s="53"/>
      <c r="BZ60" s="54"/>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5"/>
      <c r="BM61" s="53"/>
      <c r="BN61" s="53"/>
      <c r="BO61" s="53"/>
      <c r="BP61" s="53"/>
      <c r="BQ61" s="53"/>
      <c r="BR61" s="53"/>
      <c r="BS61" s="53"/>
      <c r="BT61" s="53"/>
      <c r="BU61" s="53"/>
      <c r="BV61" s="53"/>
      <c r="BW61" s="53"/>
      <c r="BX61" s="53"/>
      <c r="BY61" s="53"/>
      <c r="BZ61" s="5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3"/>
      <c r="BN62" s="53"/>
      <c r="BO62" s="53"/>
      <c r="BP62" s="53"/>
      <c r="BQ62" s="53"/>
      <c r="BR62" s="53"/>
      <c r="BS62" s="53"/>
      <c r="BT62" s="53"/>
      <c r="BU62" s="53"/>
      <c r="BV62" s="53"/>
      <c r="BW62" s="53"/>
      <c r="BX62" s="53"/>
      <c r="BY62" s="53"/>
      <c r="BZ62" s="5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442071</v>
      </c>
      <c r="D6" s="31">
        <f t="shared" si="3"/>
        <v>47</v>
      </c>
      <c r="E6" s="31">
        <f t="shared" si="3"/>
        <v>17</v>
      </c>
      <c r="F6" s="31">
        <f t="shared" si="3"/>
        <v>1</v>
      </c>
      <c r="G6" s="31">
        <f t="shared" si="3"/>
        <v>0</v>
      </c>
      <c r="H6" s="31" t="str">
        <f t="shared" si="3"/>
        <v>大分県　津久見市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53.07</v>
      </c>
      <c r="P6" s="32">
        <f t="shared" si="3"/>
        <v>69.430000000000007</v>
      </c>
      <c r="Q6" s="32">
        <f t="shared" si="3"/>
        <v>2810</v>
      </c>
      <c r="R6" s="32">
        <f t="shared" si="3"/>
        <v>18906</v>
      </c>
      <c r="S6" s="32">
        <f t="shared" si="3"/>
        <v>79.48</v>
      </c>
      <c r="T6" s="32">
        <f t="shared" si="3"/>
        <v>237.87</v>
      </c>
      <c r="U6" s="32">
        <f t="shared" si="3"/>
        <v>9955</v>
      </c>
      <c r="V6" s="32">
        <f t="shared" si="3"/>
        <v>2.86</v>
      </c>
      <c r="W6" s="32">
        <f t="shared" si="3"/>
        <v>3480.77</v>
      </c>
      <c r="X6" s="33">
        <f>IF(X7="",NA(),X7)</f>
        <v>44.64</v>
      </c>
      <c r="Y6" s="33">
        <f t="shared" ref="Y6:AG6" si="4">IF(Y7="",NA(),Y7)</f>
        <v>52.34</v>
      </c>
      <c r="Z6" s="33">
        <f t="shared" si="4"/>
        <v>56.99</v>
      </c>
      <c r="AA6" s="33">
        <f t="shared" si="4"/>
        <v>54.57</v>
      </c>
      <c r="AB6" s="33">
        <f t="shared" si="4"/>
        <v>54.79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411.29</v>
      </c>
      <c r="BF6" s="33">
        <f t="shared" ref="BF6:BN6" si="7">IF(BF7="",NA(),BF7)</f>
        <v>433.6</v>
      </c>
      <c r="BG6" s="33">
        <f t="shared" si="7"/>
        <v>426.28</v>
      </c>
      <c r="BH6" s="33">
        <f t="shared" si="7"/>
        <v>370.79</v>
      </c>
      <c r="BI6" s="33">
        <f t="shared" si="7"/>
        <v>250.57</v>
      </c>
      <c r="BJ6" s="33">
        <f t="shared" si="7"/>
        <v>793.1</v>
      </c>
      <c r="BK6" s="33">
        <f t="shared" si="7"/>
        <v>759.86</v>
      </c>
      <c r="BL6" s="33">
        <f t="shared" si="7"/>
        <v>739.53</v>
      </c>
      <c r="BM6" s="33">
        <f t="shared" si="7"/>
        <v>721.06</v>
      </c>
      <c r="BN6" s="33">
        <f t="shared" si="7"/>
        <v>862.87</v>
      </c>
      <c r="BO6" s="32" t="str">
        <f>IF(BO7="","",IF(BO7="-","【-】","【"&amp;SUBSTITUTE(TEXT(BO7,"#,##0.00"),"-","△")&amp;"】"))</f>
        <v>【763.62】</v>
      </c>
      <c r="BP6" s="33">
        <f>IF(BP7="",NA(),BP7)</f>
        <v>66.97</v>
      </c>
      <c r="BQ6" s="33">
        <f t="shared" ref="BQ6:BY6" si="8">IF(BQ7="",NA(),BQ7)</f>
        <v>81.38</v>
      </c>
      <c r="BR6" s="33">
        <f t="shared" si="8"/>
        <v>89.32</v>
      </c>
      <c r="BS6" s="33">
        <f t="shared" si="8"/>
        <v>86.74</v>
      </c>
      <c r="BT6" s="33">
        <f t="shared" si="8"/>
        <v>88.45</v>
      </c>
      <c r="BU6" s="33">
        <f t="shared" si="8"/>
        <v>85.47</v>
      </c>
      <c r="BV6" s="33">
        <f t="shared" si="8"/>
        <v>85.6</v>
      </c>
      <c r="BW6" s="33">
        <f t="shared" si="8"/>
        <v>84.05</v>
      </c>
      <c r="BX6" s="33">
        <f t="shared" si="8"/>
        <v>84.86</v>
      </c>
      <c r="BY6" s="33">
        <f t="shared" si="8"/>
        <v>85.39</v>
      </c>
      <c r="BZ6" s="32" t="str">
        <f>IF(BZ7="","",IF(BZ7="-","【-】","【"&amp;SUBSTITUTE(TEXT(BZ7,"#,##0.00"),"-","△")&amp;"】"))</f>
        <v>【98.53】</v>
      </c>
      <c r="CA6" s="33">
        <f>IF(CA7="",NA(),CA7)</f>
        <v>235.38</v>
      </c>
      <c r="CB6" s="33">
        <f t="shared" ref="CB6:CJ6" si="9">IF(CB7="",NA(),CB7)</f>
        <v>193.24</v>
      </c>
      <c r="CC6" s="33">
        <f t="shared" si="9"/>
        <v>176.2</v>
      </c>
      <c r="CD6" s="33">
        <f t="shared" si="9"/>
        <v>186.34</v>
      </c>
      <c r="CE6" s="33">
        <f t="shared" si="9"/>
        <v>184.73</v>
      </c>
      <c r="CF6" s="33">
        <f t="shared" si="9"/>
        <v>184.8</v>
      </c>
      <c r="CG6" s="33">
        <f t="shared" si="9"/>
        <v>185.04</v>
      </c>
      <c r="CH6" s="33">
        <f t="shared" si="9"/>
        <v>190.12</v>
      </c>
      <c r="CI6" s="33">
        <f t="shared" si="9"/>
        <v>188.14</v>
      </c>
      <c r="CJ6" s="33">
        <f t="shared" si="9"/>
        <v>188.79</v>
      </c>
      <c r="CK6" s="32" t="str">
        <f>IF(CK7="","",IF(CK7="-","【-】","【"&amp;SUBSTITUTE(TEXT(CK7,"#,##0.00"),"-","△")&amp;"】"))</f>
        <v>【139.70】</v>
      </c>
      <c r="CL6" s="33">
        <f>IF(CL7="",NA(),CL7)</f>
        <v>36.43</v>
      </c>
      <c r="CM6" s="33">
        <f t="shared" ref="CM6:CU6" si="10">IF(CM7="",NA(),CM7)</f>
        <v>37.42</v>
      </c>
      <c r="CN6" s="33">
        <f t="shared" si="10"/>
        <v>33.76</v>
      </c>
      <c r="CO6" s="33">
        <f t="shared" si="10"/>
        <v>32.299999999999997</v>
      </c>
      <c r="CP6" s="33">
        <f t="shared" si="10"/>
        <v>33.57</v>
      </c>
      <c r="CQ6" s="33">
        <f t="shared" si="10"/>
        <v>61.95</v>
      </c>
      <c r="CR6" s="33">
        <f t="shared" si="10"/>
        <v>61.91</v>
      </c>
      <c r="CS6" s="33">
        <f t="shared" si="10"/>
        <v>63.6</v>
      </c>
      <c r="CT6" s="33">
        <f t="shared" si="10"/>
        <v>64.23</v>
      </c>
      <c r="CU6" s="33">
        <f t="shared" si="10"/>
        <v>59.4</v>
      </c>
      <c r="CV6" s="32" t="str">
        <f>IF(CV7="","",IF(CV7="-","【-】","【"&amp;SUBSTITUTE(TEXT(CV7,"#,##0.00"),"-","△")&amp;"】"))</f>
        <v>【60.01】</v>
      </c>
      <c r="CW6" s="33">
        <f>IF(CW7="",NA(),CW7)</f>
        <v>68.84</v>
      </c>
      <c r="CX6" s="33">
        <f t="shared" ref="CX6:DF6" si="11">IF(CX7="",NA(),CX7)</f>
        <v>69.3</v>
      </c>
      <c r="CY6" s="33">
        <f t="shared" si="11"/>
        <v>70.3</v>
      </c>
      <c r="CZ6" s="33">
        <f t="shared" si="11"/>
        <v>72.209999999999994</v>
      </c>
      <c r="DA6" s="33">
        <f t="shared" si="11"/>
        <v>73.84</v>
      </c>
      <c r="DB6" s="33">
        <f t="shared" si="11"/>
        <v>90.37</v>
      </c>
      <c r="DC6" s="33">
        <f t="shared" si="11"/>
        <v>90.89</v>
      </c>
      <c r="DD6" s="33">
        <f t="shared" si="11"/>
        <v>90.98</v>
      </c>
      <c r="DE6" s="33">
        <f t="shared" si="11"/>
        <v>90.22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v>
      </c>
      <c r="EE6" s="32">
        <f t="shared" ref="EE6:EM6" si="14">IF(EE7="",NA(),EE7)</f>
        <v>0</v>
      </c>
      <c r="EF6" s="33">
        <f t="shared" si="14"/>
        <v>0.09</v>
      </c>
      <c r="EG6" s="32">
        <f t="shared" si="14"/>
        <v>0</v>
      </c>
      <c r="EH6" s="33">
        <f t="shared" si="14"/>
        <v>0.06</v>
      </c>
      <c r="EI6" s="33">
        <f t="shared" si="14"/>
        <v>0.05</v>
      </c>
      <c r="EJ6" s="33">
        <f t="shared" si="14"/>
        <v>0.24</v>
      </c>
      <c r="EK6" s="33">
        <f t="shared" si="14"/>
        <v>0.15</v>
      </c>
      <c r="EL6" s="33">
        <f t="shared" si="14"/>
        <v>0.11</v>
      </c>
      <c r="EM6" s="33">
        <f t="shared" si="14"/>
        <v>0.09</v>
      </c>
      <c r="EN6" s="32" t="str">
        <f>IF(EN7="","",IF(EN7="-","【-】","【"&amp;SUBSTITUTE(TEXT(EN7,"#,##0.00"),"-","△")&amp;"】"))</f>
        <v>【0.23】</v>
      </c>
    </row>
    <row r="7" spans="1:144" s="34" customFormat="1">
      <c r="A7" s="26"/>
      <c r="B7" s="35">
        <v>2015</v>
      </c>
      <c r="C7" s="35">
        <v>442071</v>
      </c>
      <c r="D7" s="35">
        <v>47</v>
      </c>
      <c r="E7" s="35">
        <v>17</v>
      </c>
      <c r="F7" s="35">
        <v>1</v>
      </c>
      <c r="G7" s="35">
        <v>0</v>
      </c>
      <c r="H7" s="35" t="s">
        <v>96</v>
      </c>
      <c r="I7" s="35" t="s">
        <v>97</v>
      </c>
      <c r="J7" s="35" t="s">
        <v>98</v>
      </c>
      <c r="K7" s="35" t="s">
        <v>99</v>
      </c>
      <c r="L7" s="35" t="s">
        <v>100</v>
      </c>
      <c r="M7" s="36" t="s">
        <v>101</v>
      </c>
      <c r="N7" s="36" t="s">
        <v>102</v>
      </c>
      <c r="O7" s="36">
        <v>53.07</v>
      </c>
      <c r="P7" s="36">
        <v>69.430000000000007</v>
      </c>
      <c r="Q7" s="36">
        <v>2810</v>
      </c>
      <c r="R7" s="36">
        <v>18906</v>
      </c>
      <c r="S7" s="36">
        <v>79.48</v>
      </c>
      <c r="T7" s="36">
        <v>237.87</v>
      </c>
      <c r="U7" s="36">
        <v>9955</v>
      </c>
      <c r="V7" s="36">
        <v>2.86</v>
      </c>
      <c r="W7" s="36">
        <v>3480.77</v>
      </c>
      <c r="X7" s="36">
        <v>44.64</v>
      </c>
      <c r="Y7" s="36">
        <v>52.34</v>
      </c>
      <c r="Z7" s="36">
        <v>56.99</v>
      </c>
      <c r="AA7" s="36">
        <v>54.57</v>
      </c>
      <c r="AB7" s="36">
        <v>54.79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411.29</v>
      </c>
      <c r="BF7" s="36">
        <v>433.6</v>
      </c>
      <c r="BG7" s="36">
        <v>426.28</v>
      </c>
      <c r="BH7" s="36">
        <v>370.79</v>
      </c>
      <c r="BI7" s="36">
        <v>250.57</v>
      </c>
      <c r="BJ7" s="36">
        <v>793.1</v>
      </c>
      <c r="BK7" s="36">
        <v>759.86</v>
      </c>
      <c r="BL7" s="36">
        <v>739.53</v>
      </c>
      <c r="BM7" s="36">
        <v>721.06</v>
      </c>
      <c r="BN7" s="36">
        <v>862.87</v>
      </c>
      <c r="BO7" s="36">
        <v>763.62</v>
      </c>
      <c r="BP7" s="36">
        <v>66.97</v>
      </c>
      <c r="BQ7" s="36">
        <v>81.38</v>
      </c>
      <c r="BR7" s="36">
        <v>89.32</v>
      </c>
      <c r="BS7" s="36">
        <v>86.74</v>
      </c>
      <c r="BT7" s="36">
        <v>88.45</v>
      </c>
      <c r="BU7" s="36">
        <v>85.47</v>
      </c>
      <c r="BV7" s="36">
        <v>85.6</v>
      </c>
      <c r="BW7" s="36">
        <v>84.05</v>
      </c>
      <c r="BX7" s="36">
        <v>84.86</v>
      </c>
      <c r="BY7" s="36">
        <v>85.39</v>
      </c>
      <c r="BZ7" s="36">
        <v>98.53</v>
      </c>
      <c r="CA7" s="36">
        <v>235.38</v>
      </c>
      <c r="CB7" s="36">
        <v>193.24</v>
      </c>
      <c r="CC7" s="36">
        <v>176.2</v>
      </c>
      <c r="CD7" s="36">
        <v>186.34</v>
      </c>
      <c r="CE7" s="36">
        <v>184.73</v>
      </c>
      <c r="CF7" s="36">
        <v>184.8</v>
      </c>
      <c r="CG7" s="36">
        <v>185.04</v>
      </c>
      <c r="CH7" s="36">
        <v>190.12</v>
      </c>
      <c r="CI7" s="36">
        <v>188.14</v>
      </c>
      <c r="CJ7" s="36">
        <v>188.79</v>
      </c>
      <c r="CK7" s="36">
        <v>139.69999999999999</v>
      </c>
      <c r="CL7" s="36">
        <v>36.43</v>
      </c>
      <c r="CM7" s="36">
        <v>37.42</v>
      </c>
      <c r="CN7" s="36">
        <v>33.76</v>
      </c>
      <c r="CO7" s="36">
        <v>32.299999999999997</v>
      </c>
      <c r="CP7" s="36">
        <v>33.57</v>
      </c>
      <c r="CQ7" s="36">
        <v>61.95</v>
      </c>
      <c r="CR7" s="36">
        <v>61.91</v>
      </c>
      <c r="CS7" s="36">
        <v>63.6</v>
      </c>
      <c r="CT7" s="36">
        <v>64.23</v>
      </c>
      <c r="CU7" s="36">
        <v>59.4</v>
      </c>
      <c r="CV7" s="36">
        <v>60.01</v>
      </c>
      <c r="CW7" s="36">
        <v>68.84</v>
      </c>
      <c r="CX7" s="36">
        <v>69.3</v>
      </c>
      <c r="CY7" s="36">
        <v>70.3</v>
      </c>
      <c r="CZ7" s="36">
        <v>72.209999999999994</v>
      </c>
      <c r="DA7" s="36">
        <v>73.84</v>
      </c>
      <c r="DB7" s="36">
        <v>90.37</v>
      </c>
      <c r="DC7" s="36">
        <v>90.89</v>
      </c>
      <c r="DD7" s="36">
        <v>90.98</v>
      </c>
      <c r="DE7" s="36">
        <v>90.22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0.1</v>
      </c>
      <c r="EE7" s="36">
        <v>0</v>
      </c>
      <c r="EF7" s="36">
        <v>0.09</v>
      </c>
      <c r="EG7" s="36">
        <v>0</v>
      </c>
      <c r="EH7" s="36">
        <v>0.06</v>
      </c>
      <c r="EI7" s="36">
        <v>0.05</v>
      </c>
      <c r="EJ7" s="36">
        <v>0.24</v>
      </c>
      <c r="EK7" s="36">
        <v>0.15</v>
      </c>
      <c r="EL7" s="36">
        <v>0.11</v>
      </c>
      <c r="EM7" s="36">
        <v>0.09</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2017-02-21T04:17:15Z</cp:lastPrinted>
  <dcterms:created xsi:type="dcterms:W3CDTF">2017-02-08T02:55:27Z</dcterms:created>
  <dcterms:modified xsi:type="dcterms:W3CDTF">2017-02-21T04:18:08Z</dcterms:modified>
  <cp:category/>
</cp:coreProperties>
</file>