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<sst xmlns="http://schemas.openxmlformats.org/spreadsheetml/2006/main" count="218" uniqueCount="108">
  <si>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</si>
  <si>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</si>
  <si>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</si>
  <si>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</si>
  <si>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</si>
  <si>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</si>
  <si>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</si>
  <si>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</si>
  <si>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</si>
  <si>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</si>
  <si>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</si>
  <si>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</si>
  <si>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</si>
  <si>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</si>
  <si>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</si>
  <si>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</si>
  <si>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</si>
  <si>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</si>
  <si>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</si>
  <si>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</si>
  <si>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</si>
  <si>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</si>
  <si>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</si>
  <si>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</si>
  <si>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</si>
  <si>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</si>
  <si>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</si>
  <si>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</si>
  <si>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</si>
  <si>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</si>
  <si>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</si>
  <si>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</si>
  <si>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</si>
  <si>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</si>
  <si>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</si>
  <si>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</si>
  <si>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</si>
  <si>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</si>
  <si>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</si>
  <si>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</si>
  <si>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</si>
  <si>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</si>
  <si>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</si>
  <si>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</si>
  <si>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</si>
  <si>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</si>
  <si>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</si>
  <si>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</si>
  <si>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</si>
  <si>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</si>
  <si>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</si>
  <si>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</si>
  <si>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</si>
  <si>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</si>
  <si>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</si>
  <si>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</si>
  <si>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</si>
  <si>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</si>
  <si>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</si>
  <si>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</si>
  <si>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</si>
  <si>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</si>
  <si>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</si>
  <si>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</si>
  <si>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</si>
  <si>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</si>
  <si>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</si>
  <si>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</si>
  <si>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</si>
  <si>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</si>
  <si>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</si>
  <si>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</si>
  <si>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</si>
  <si>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</si>
  <si>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</si>
  <si>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</si>
  <si>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</si>
  <si>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</si>
  <si>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</si>
  <si>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</si>
  <si>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</si>
  <si>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</si>
  <si>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</si>
  <si>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</si>
  <si>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</si>
  <si>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</si>
  <si>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</si>
  <si>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</si>
  <si>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</si>
  <si>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</si>
  <si>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</si>
  <si>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</si>
  <si>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</si>
  <si>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由布市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</si>
  <si>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</si>
  <si>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</si>
  <si>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</si>
  <si>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</si>
  <si>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</si>
  <si>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</si>
  <si>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</si>
  <si>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</si>
  <si>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</si>
  <si>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</si>
  <si>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</si>
  <si>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①収益的収支比率について
１００％を上回っており、良好ではあるが今後とも総収益増、総費用減を目指し更なる経営改善を図っていく必要がある。
④企業財残高対給水収益比率について
平均値と比べ低い状態であるものの、平成２６年度から上水との統合に向けた施設整備を行っているため、今後は増加傾向にある。
⑤料金回収率について
１００％に満たず、必要な経費を給水収益で賄えていないため、料金の引き上げや費用削減の努力が必要。
⑥給水原価について
他都市と比べ低い水準にあるが、今後は統合事業による公債費の増加が見込まれることから、更なる費用削減に努める必要がある。
⑦施設利用率について
高い水準で推移しており、適切な施設規模であるといえる。
⑧有収率について
他都市と比べ低くなっている。管路の老朽化が原因と考えられるため漏水調査、老朽管の更新等の取組が必要。
</t>
    <rPh sb="1" eb="4">
      <t>シュウエキテキ</t>
    </rPh>
    <rPh sb="4" eb="6">
      <t>シュウシ</t>
    </rPh>
    <rPh sb="6" eb="8">
      <t>ヒリツ</t>
    </rPh>
    <rPh sb="18" eb="20">
      <t>ウワマワ</t>
    </rPh>
    <rPh sb="25" eb="27">
      <t>リョウコウ</t>
    </rPh>
    <rPh sb="32" eb="34">
      <t>コンゴ</t>
    </rPh>
    <rPh sb="36" eb="39">
      <t>ソウシュウエキ</t>
    </rPh>
    <rPh sb="39" eb="40">
      <t>ゾウ</t>
    </rPh>
    <rPh sb="41" eb="44">
      <t>ソウヒヨウ</t>
    </rPh>
    <rPh sb="44" eb="45">
      <t>ゲン</t>
    </rPh>
    <rPh sb="46" eb="48">
      <t>メザ</t>
    </rPh>
    <rPh sb="49" eb="50">
      <t>サラ</t>
    </rPh>
    <rPh sb="52" eb="54">
      <t>ケイエイ</t>
    </rPh>
    <rPh sb="54" eb="56">
      <t>カイゼン</t>
    </rPh>
    <rPh sb="57" eb="58">
      <t>ハカ</t>
    </rPh>
    <rPh sb="62" eb="64">
      <t>ヒツヨウ</t>
    </rPh>
    <rPh sb="70" eb="72">
      <t>キギョウ</t>
    </rPh>
    <rPh sb="72" eb="73">
      <t>ザイ</t>
    </rPh>
    <rPh sb="73" eb="75">
      <t>ザンダカ</t>
    </rPh>
    <rPh sb="75" eb="76">
      <t>タイ</t>
    </rPh>
    <rPh sb="76" eb="78">
      <t>キュウスイ</t>
    </rPh>
    <rPh sb="78" eb="80">
      <t>シュウエキ</t>
    </rPh>
    <rPh sb="80" eb="82">
      <t>ヒリツ</t>
    </rPh>
    <rPh sb="87" eb="90">
      <t>ヘイキンチ</t>
    </rPh>
    <rPh sb="91" eb="92">
      <t>クラ</t>
    </rPh>
    <rPh sb="93" eb="94">
      <t>ヒク</t>
    </rPh>
    <rPh sb="95" eb="97">
      <t>ジョウタイ</t>
    </rPh>
    <rPh sb="104" eb="106">
      <t>ヘイセイ</t>
    </rPh>
    <rPh sb="108" eb="109">
      <t>ネン</t>
    </rPh>
    <rPh sb="109" eb="110">
      <t>ド</t>
    </rPh>
    <rPh sb="112" eb="114">
      <t>ジョウスイ</t>
    </rPh>
    <rPh sb="116" eb="118">
      <t>トウゴウ</t>
    </rPh>
    <rPh sb="119" eb="120">
      <t>ム</t>
    </rPh>
    <rPh sb="122" eb="124">
      <t>シセツ</t>
    </rPh>
    <rPh sb="124" eb="126">
      <t>セイビ</t>
    </rPh>
    <rPh sb="127" eb="128">
      <t>オコナ</t>
    </rPh>
    <rPh sb="135" eb="137">
      <t>コンゴ</t>
    </rPh>
    <rPh sb="138" eb="140">
      <t>ゾウカ</t>
    </rPh>
    <rPh sb="140" eb="142">
      <t>ケイコウ</t>
    </rPh>
    <rPh sb="148" eb="150">
      <t>リョウキン</t>
    </rPh>
    <rPh sb="150" eb="152">
      <t>カイシュウ</t>
    </rPh>
    <rPh sb="152" eb="153">
      <t>リツ</t>
    </rPh>
    <rPh sb="163" eb="164">
      <t>ミ</t>
    </rPh>
    <rPh sb="167" eb="169">
      <t>ヒツヨウ</t>
    </rPh>
    <rPh sb="170" eb="172">
      <t>ケイヒ</t>
    </rPh>
    <rPh sb="173" eb="175">
      <t>キュウスイ</t>
    </rPh>
    <rPh sb="175" eb="177">
      <t>シュウエキ</t>
    </rPh>
    <rPh sb="178" eb="179">
      <t>マカナ</t>
    </rPh>
    <rPh sb="187" eb="189">
      <t>リョウキン</t>
    </rPh>
    <rPh sb="190" eb="191">
      <t>ヒ</t>
    </rPh>
    <rPh sb="192" eb="193">
      <t>ア</t>
    </rPh>
    <rPh sb="195" eb="197">
      <t>ヒヨウ</t>
    </rPh>
    <rPh sb="197" eb="199">
      <t>サクゲン</t>
    </rPh>
    <rPh sb="200" eb="202">
      <t>ドリョク</t>
    </rPh>
    <rPh sb="203" eb="205">
      <t>ヒツヨウ</t>
    </rPh>
    <rPh sb="208" eb="210">
      <t>キュウスイ</t>
    </rPh>
    <rPh sb="210" eb="212">
      <t>ゲンカ</t>
    </rPh>
    <rPh sb="217" eb="220">
      <t>タトシ</t>
    </rPh>
    <rPh sb="221" eb="222">
      <t>クラ</t>
    </rPh>
    <rPh sb="223" eb="224">
      <t>ヒク</t>
    </rPh>
    <rPh sb="225" eb="227">
      <t>スイジュン</t>
    </rPh>
    <rPh sb="232" eb="234">
      <t>コンゴ</t>
    </rPh>
    <rPh sb="235" eb="237">
      <t>トウゴウ</t>
    </rPh>
    <rPh sb="237" eb="239">
      <t>ジギョウ</t>
    </rPh>
    <rPh sb="242" eb="244">
      <t>コウサイ</t>
    </rPh>
    <rPh sb="244" eb="245">
      <t>ヒ</t>
    </rPh>
    <rPh sb="246" eb="248">
      <t>ゾウカ</t>
    </rPh>
    <rPh sb="249" eb="251">
      <t>ミコ</t>
    </rPh>
    <rPh sb="259" eb="260">
      <t>サラ</t>
    </rPh>
    <rPh sb="262" eb="264">
      <t>ヒヨウ</t>
    </rPh>
    <rPh sb="264" eb="266">
      <t>サクゲン</t>
    </rPh>
    <rPh sb="267" eb="268">
      <t>ツト</t>
    </rPh>
    <rPh sb="270" eb="272">
      <t>ヒツヨウ</t>
    </rPh>
    <rPh sb="278" eb="280">
      <t>シセツ</t>
    </rPh>
    <rPh sb="280" eb="282">
      <t>リヨウ</t>
    </rPh>
    <rPh sb="282" eb="283">
      <t>リツ</t>
    </rPh>
    <rPh sb="288" eb="289">
      <t>タカ</t>
    </rPh>
    <rPh sb="290" eb="292">
      <t>スイジュン</t>
    </rPh>
    <rPh sb="293" eb="295">
      <t>スイイ</t>
    </rPh>
    <rPh sb="300" eb="302">
      <t>テキセツ</t>
    </rPh>
    <rPh sb="303" eb="305">
      <t>シセツ</t>
    </rPh>
    <rPh sb="305" eb="307">
      <t>キボ</t>
    </rPh>
    <rPh sb="317" eb="319">
      <t>ユウシュウ</t>
    </rPh>
    <rPh sb="319" eb="320">
      <t>リツ</t>
    </rPh>
    <rPh sb="325" eb="328">
      <t>タトシ</t>
    </rPh>
    <rPh sb="329" eb="330">
      <t>クラ</t>
    </rPh>
    <rPh sb="331" eb="332">
      <t>ヒク</t>
    </rPh>
    <rPh sb="339" eb="341">
      <t>カンロ</t>
    </rPh>
    <rPh sb="342" eb="345">
      <t>ロウキュウカ</t>
    </rPh>
    <rPh sb="346" eb="348">
      <t>ゲンイン</t>
    </rPh>
    <rPh sb="349" eb="350">
      <t>カンガ</t>
    </rPh>
    <rPh sb="356" eb="358">
      <t>ロウスイ</t>
    </rPh>
    <rPh sb="358" eb="360">
      <t>チョウサ</t>
    </rPh>
    <rPh sb="361" eb="363">
      <t>ロウキュウ</t>
    </rPh>
    <rPh sb="363" eb="364">
      <t>カン</t>
    </rPh>
    <rPh sb="365" eb="367">
      <t>コウシン</t>
    </rPh>
    <rPh sb="367" eb="368">
      <t>トウ</t>
    </rPh>
    <rPh sb="369" eb="371">
      <t>トリクミ</t>
    </rPh>
    <rPh sb="372" eb="374">
      <t>ヒツヨウ</t>
    </rPh>
    <phoneticPr fontId="4"/>
  </si>
  <si>
    <t>③管路更新率について
平成３２年度の上水道との統合に向けて、平成２６年度より管路更新工事を行っているため、高い水準となっている。</t>
    <rPh sb="1" eb="3">
      <t>カンロ</t>
    </rPh>
    <rPh sb="3" eb="5">
      <t>コウシン</t>
    </rPh>
    <rPh sb="5" eb="6">
      <t>リツ</t>
    </rPh>
    <rPh sb="11" eb="13">
      <t>ヘイセイ</t>
    </rPh>
    <rPh sb="15" eb="17">
      <t>ネンド</t>
    </rPh>
    <rPh sb="18" eb="20">
      <t>ジョウスイ</t>
    </rPh>
    <rPh sb="20" eb="21">
      <t>ドウ</t>
    </rPh>
    <rPh sb="23" eb="25">
      <t>トウゴウ</t>
    </rPh>
    <rPh sb="26" eb="27">
      <t>ム</t>
    </rPh>
    <rPh sb="30" eb="32">
      <t>ヘイセイ</t>
    </rPh>
    <rPh sb="34" eb="35">
      <t>ネン</t>
    </rPh>
    <rPh sb="35" eb="36">
      <t>ド</t>
    </rPh>
    <rPh sb="38" eb="40">
      <t>カンロ</t>
    </rPh>
    <rPh sb="40" eb="42">
      <t>コウシン</t>
    </rPh>
    <rPh sb="42" eb="44">
      <t>コウジ</t>
    </rPh>
    <rPh sb="45" eb="46">
      <t>オコナ</t>
    </rPh>
    <rPh sb="53" eb="54">
      <t>タカ</t>
    </rPh>
    <rPh sb="55" eb="57">
      <t>スイジュン</t>
    </rPh>
    <phoneticPr fontId="4"/>
  </si>
  <si>
    <t>有収率を除いては、平均値より良い水準であるが、料金回収率が100％に満たないなど、決して健全経営とは言えない。
今後も、上水道との統合に向けた施設整備費や公債費等の増が見込まれることから、新水道ビジョンや経営戦略を策定し、計画的かつ効率的な経営に取り組んでいく必要がある。</t>
    <rPh sb="0" eb="2">
      <t>ユウシュウ</t>
    </rPh>
    <rPh sb="2" eb="3">
      <t>リツ</t>
    </rPh>
    <rPh sb="4" eb="5">
      <t>ノゾ</t>
    </rPh>
    <rPh sb="9" eb="12">
      <t>ヘイキンチ</t>
    </rPh>
    <rPh sb="14" eb="15">
      <t>ヨ</t>
    </rPh>
    <rPh sb="16" eb="18">
      <t>スイジュン</t>
    </rPh>
    <rPh sb="23" eb="25">
      <t>リョウキン</t>
    </rPh>
    <rPh sb="25" eb="27">
      <t>カイシュウ</t>
    </rPh>
    <rPh sb="27" eb="28">
      <t>リツ</t>
    </rPh>
    <rPh sb="34" eb="35">
      <t>ミ</t>
    </rPh>
    <rPh sb="41" eb="42">
      <t>ケッ</t>
    </rPh>
    <rPh sb="44" eb="46">
      <t>ケンゼン</t>
    </rPh>
    <rPh sb="46" eb="48">
      <t>ケイエイ</t>
    </rPh>
    <rPh sb="50" eb="51">
      <t>イ</t>
    </rPh>
    <rPh sb="56" eb="58">
      <t>コンゴ</t>
    </rPh>
    <rPh sb="60" eb="62">
      <t>ジョウスイ</t>
    </rPh>
    <rPh sb="62" eb="63">
      <t>ドウ</t>
    </rPh>
    <rPh sb="65" eb="67">
      <t>トウゴウ</t>
    </rPh>
    <rPh sb="68" eb="69">
      <t>ム</t>
    </rPh>
    <rPh sb="71" eb="73">
      <t>シセツ</t>
    </rPh>
    <rPh sb="73" eb="75">
      <t>セイビ</t>
    </rPh>
    <rPh sb="75" eb="76">
      <t>ヒ</t>
    </rPh>
    <rPh sb="77" eb="80">
      <t>コウサイヒ</t>
    </rPh>
    <rPh sb="80" eb="81">
      <t>トウ</t>
    </rPh>
    <rPh sb="82" eb="83">
      <t>ゾウ</t>
    </rPh>
    <rPh sb="84" eb="86">
      <t>ミコ</t>
    </rPh>
    <rPh sb="111" eb="114">
      <t>ケイカクテキ</t>
    </rPh>
    <rPh sb="116" eb="119">
      <t>コウリツテキ</t>
    </rPh>
    <rPh sb="120" eb="122">
      <t>ケイエイ</t>
    </rPh>
    <rPh sb="123" eb="124">
      <t>ト</t>
    </rPh>
    <rPh sb="125" eb="126">
      <t>ク</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</si>
</sst>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0.26</c:v>
                </c:pt>
                <c:pt idx="2">
                  <c:v>0.14000000000000001</c:v>
                </c:pt>
                <c:pt idx="3">
                  <c:v>2.86</c:v>
                </c:pt>
                <c:pt idx="4">
                  <c:v>0.78</c:v>
                </c:pt>
              </c:numCache>
            </c:numRef>
          </c:val>
        </c:ser>
        <c:dLbls>
          <c:showLegendKey val="0"/>
          <c:showVal val="0"/>
          <c:showCatName val="0"/>
          <c:showSerName val="0"/>
          <c:showPercent val="0"/>
          <c:showBubbleSize val="0"/>
        </c:dLbls>
        <c:gapWidth val="150"/>
        <c:axId val="122999936"/>
        <c:axId val="1230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22999936"/>
        <c:axId val="123007744"/>
      </c:lineChart>
      <c:dateAx>
        <c:axId val="122999936"/>
        <c:scaling>
          <c:orientation val="minMax"/>
        </c:scaling>
        <c:delete val="1"/>
        <c:axPos val="b"/>
        <c:numFmt formatCode="ge" sourceLinked="1"/>
        <c:majorTickMark val="none"/>
        <c:minorTickMark val="none"/>
        <c:tickLblPos val="none"/>
        <c:crossAx val="123007744"/>
        <c:crosses val="autoZero"/>
        <c:auto val="1"/>
        <c:lblOffset val="100"/>
        <c:baseTimeUnit val="years"/>
      </c:dateAx>
      <c:valAx>
        <c:axId val="1230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88.27</c:v>
                </c:pt>
                <c:pt idx="1">
                  <c:v>85.66</c:v>
                </c:pt>
                <c:pt idx="2">
                  <c:v>85.5</c:v>
                </c:pt>
                <c:pt idx="3">
                  <c:v>86.6</c:v>
                </c:pt>
                <c:pt idx="4">
                  <c:v>84.7</c:v>
                </c:pt>
              </c:numCache>
            </c:numRef>
          </c:val>
        </c:ser>
        <c:dLbls>
          <c:showLegendKey val="0"/>
          <c:showVal val="0"/>
          <c:showCatName val="0"/>
          <c:showSerName val="0"/>
          <c:showPercent val="0"/>
          <c:showBubbleSize val="0"/>
        </c:dLbls>
        <c:gapWidth val="150"/>
        <c:axId val="129477632"/>
        <c:axId val="1295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29477632"/>
        <c:axId val="129504384"/>
      </c:lineChart>
      <c:dateAx>
        <c:axId val="129477632"/>
        <c:scaling>
          <c:orientation val="minMax"/>
        </c:scaling>
        <c:delete val="1"/>
        <c:axPos val="b"/>
        <c:numFmt formatCode="ge" sourceLinked="1"/>
        <c:majorTickMark val="none"/>
        <c:minorTickMark val="none"/>
        <c:tickLblPos val="none"/>
        <c:crossAx val="129504384"/>
        <c:crosses val="autoZero"/>
        <c:auto val="1"/>
        <c:lblOffset val="100"/>
        <c:baseTimeUnit val="years"/>
      </c:dateAx>
      <c:valAx>
        <c:axId val="1295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63.44</c:v>
                </c:pt>
                <c:pt idx="1">
                  <c:v>64.08</c:v>
                </c:pt>
                <c:pt idx="2">
                  <c:v>67</c:v>
                </c:pt>
                <c:pt idx="3">
                  <c:v>63.98</c:v>
                </c:pt>
                <c:pt idx="4">
                  <c:v>65.33</c:v>
                </c:pt>
              </c:numCache>
            </c:numRef>
          </c:val>
        </c:ser>
        <c:dLbls>
          <c:showLegendKey val="0"/>
          <c:showVal val="0"/>
          <c:showCatName val="0"/>
          <c:showSerName val="0"/>
          <c:showPercent val="0"/>
          <c:showBubbleSize val="0"/>
        </c:dLbls>
        <c:gapWidth val="150"/>
        <c:axId val="129526400"/>
        <c:axId val="129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29526400"/>
        <c:axId val="129532672"/>
      </c:lineChart>
      <c:dateAx>
        <c:axId val="129526400"/>
        <c:scaling>
          <c:orientation val="minMax"/>
        </c:scaling>
        <c:delete val="1"/>
        <c:axPos val="b"/>
        <c:numFmt formatCode="ge" sourceLinked="1"/>
        <c:majorTickMark val="none"/>
        <c:minorTickMark val="none"/>
        <c:tickLblPos val="none"/>
        <c:crossAx val="129532672"/>
        <c:crosses val="autoZero"/>
        <c:auto val="1"/>
        <c:lblOffset val="100"/>
        <c:baseTimeUnit val="years"/>
      </c:dateAx>
      <c:valAx>
        <c:axId val="129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67.540000000000006</c:v>
                </c:pt>
                <c:pt idx="1">
                  <c:v>85.27</c:v>
                </c:pt>
                <c:pt idx="2">
                  <c:v>99.55</c:v>
                </c:pt>
                <c:pt idx="3">
                  <c:v>91.89</c:v>
                </c:pt>
                <c:pt idx="4">
                  <c:v>108.58</c:v>
                </c:pt>
              </c:numCache>
            </c:numRef>
          </c:val>
        </c:ser>
        <c:dLbls>
          <c:showLegendKey val="0"/>
          <c:showVal val="0"/>
          <c:showCatName val="0"/>
          <c:showSerName val="0"/>
          <c:showPercent val="0"/>
          <c:showBubbleSize val="0"/>
        </c:dLbls>
        <c:gapWidth val="150"/>
        <c:axId val="128640512"/>
        <c:axId val="1288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28640512"/>
        <c:axId val="128833408"/>
      </c:lineChart>
      <c:dateAx>
        <c:axId val="128640512"/>
        <c:scaling>
          <c:orientation val="minMax"/>
        </c:scaling>
        <c:delete val="1"/>
        <c:axPos val="b"/>
        <c:numFmt formatCode="ge" sourceLinked="1"/>
        <c:majorTickMark val="none"/>
        <c:minorTickMark val="none"/>
        <c:tickLblPos val="none"/>
        <c:crossAx val="128833408"/>
        <c:crosses val="autoZero"/>
        <c:auto val="1"/>
        <c:lblOffset val="100"/>
        <c:baseTimeUnit val="years"/>
      </c:dateAx>
      <c:valAx>
        <c:axId val="128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878656"/>
        <c:axId val="1309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878656"/>
        <c:axId val="130975232"/>
      </c:lineChart>
      <c:dateAx>
        <c:axId val="129878656"/>
        <c:scaling>
          <c:orientation val="minMax"/>
        </c:scaling>
        <c:delete val="1"/>
        <c:axPos val="b"/>
        <c:numFmt formatCode="ge" sourceLinked="1"/>
        <c:majorTickMark val="none"/>
        <c:minorTickMark val="none"/>
        <c:tickLblPos val="none"/>
        <c:crossAx val="130975232"/>
        <c:crosses val="autoZero"/>
        <c:auto val="1"/>
        <c:lblOffset val="100"/>
        <c:baseTimeUnit val="years"/>
      </c:dateAx>
      <c:valAx>
        <c:axId val="1309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361408"/>
        <c:axId val="131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361408"/>
        <c:axId val="131421312"/>
      </c:lineChart>
      <c:dateAx>
        <c:axId val="131361408"/>
        <c:scaling>
          <c:orientation val="minMax"/>
        </c:scaling>
        <c:delete val="1"/>
        <c:axPos val="b"/>
        <c:numFmt formatCode="ge" sourceLinked="1"/>
        <c:majorTickMark val="none"/>
        <c:minorTickMark val="none"/>
        <c:tickLblPos val="none"/>
        <c:crossAx val="131421312"/>
        <c:crosses val="autoZero"/>
        <c:auto val="1"/>
        <c:lblOffset val="100"/>
        <c:baseTimeUnit val="years"/>
      </c:dateAx>
      <c:valAx>
        <c:axId val="131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21984"/>
        <c:axId val="137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21984"/>
        <c:axId val="137564928"/>
      </c:lineChart>
      <c:dateAx>
        <c:axId val="132521984"/>
        <c:scaling>
          <c:orientation val="minMax"/>
        </c:scaling>
        <c:delete val="1"/>
        <c:axPos val="b"/>
        <c:numFmt formatCode="ge" sourceLinked="1"/>
        <c:majorTickMark val="none"/>
        <c:minorTickMark val="none"/>
        <c:tickLblPos val="none"/>
        <c:crossAx val="137564928"/>
        <c:crosses val="autoZero"/>
        <c:auto val="1"/>
        <c:lblOffset val="100"/>
        <c:baseTimeUnit val="years"/>
      </c:dateAx>
      <c:valAx>
        <c:axId val="1375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364736"/>
        <c:axId val="129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364736"/>
        <c:axId val="129366656"/>
      </c:lineChart>
      <c:dateAx>
        <c:axId val="129364736"/>
        <c:scaling>
          <c:orientation val="minMax"/>
        </c:scaling>
        <c:delete val="1"/>
        <c:axPos val="b"/>
        <c:numFmt formatCode="ge" sourceLinked="1"/>
        <c:majorTickMark val="none"/>
        <c:minorTickMark val="none"/>
        <c:tickLblPos val="none"/>
        <c:crossAx val="129366656"/>
        <c:crosses val="autoZero"/>
        <c:auto val="1"/>
        <c:lblOffset val="100"/>
        <c:baseTimeUnit val="years"/>
      </c:dateAx>
      <c:valAx>
        <c:axId val="129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577.04</c:v>
                </c:pt>
                <c:pt idx="1">
                  <c:v>574.79</c:v>
                </c:pt>
                <c:pt idx="2">
                  <c:v>533.59</c:v>
                </c:pt>
                <c:pt idx="3">
                  <c:v>791.96</c:v>
                </c:pt>
                <c:pt idx="4">
                  <c:v>897.82</c:v>
                </c:pt>
              </c:numCache>
            </c:numRef>
          </c:val>
        </c:ser>
        <c:dLbls>
          <c:showLegendKey val="0"/>
          <c:showVal val="0"/>
          <c:showCatName val="0"/>
          <c:showSerName val="0"/>
          <c:showPercent val="0"/>
          <c:showBubbleSize val="0"/>
        </c:dLbls>
        <c:gapWidth val="150"/>
        <c:axId val="129393024"/>
        <c:axId val="1293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29393024"/>
        <c:axId val="129394944"/>
      </c:lineChart>
      <c:dateAx>
        <c:axId val="129393024"/>
        <c:scaling>
          <c:orientation val="minMax"/>
        </c:scaling>
        <c:delete val="1"/>
        <c:axPos val="b"/>
        <c:numFmt formatCode="ge" sourceLinked="1"/>
        <c:majorTickMark val="none"/>
        <c:minorTickMark val="none"/>
        <c:tickLblPos val="none"/>
        <c:crossAx val="129394944"/>
        <c:crosses val="autoZero"/>
        <c:auto val="1"/>
        <c:lblOffset val="100"/>
        <c:baseTimeUnit val="years"/>
      </c:dateAx>
      <c:valAx>
        <c:axId val="1293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62.4</c:v>
                </c:pt>
                <c:pt idx="1">
                  <c:v>71.739999999999995</c:v>
                </c:pt>
                <c:pt idx="2">
                  <c:v>87.94</c:v>
                </c:pt>
                <c:pt idx="3">
                  <c:v>80.19</c:v>
                </c:pt>
                <c:pt idx="4">
                  <c:v>86.71</c:v>
                </c:pt>
              </c:numCache>
            </c:numRef>
          </c:val>
        </c:ser>
        <c:dLbls>
          <c:showLegendKey val="0"/>
          <c:showVal val="0"/>
          <c:showCatName val="0"/>
          <c:showSerName val="0"/>
          <c:showPercent val="0"/>
          <c:showBubbleSize val="0"/>
        </c:dLbls>
        <c:gapWidth val="150"/>
        <c:axId val="129425408"/>
        <c:axId val="1294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29425408"/>
        <c:axId val="129427328"/>
      </c:lineChart>
      <c:dateAx>
        <c:axId val="129425408"/>
        <c:scaling>
          <c:orientation val="minMax"/>
        </c:scaling>
        <c:delete val="1"/>
        <c:axPos val="b"/>
        <c:numFmt formatCode="ge" sourceLinked="1"/>
        <c:majorTickMark val="none"/>
        <c:minorTickMark val="none"/>
        <c:tickLblPos val="none"/>
        <c:crossAx val="129427328"/>
        <c:crosses val="autoZero"/>
        <c:auto val="1"/>
        <c:lblOffset val="100"/>
        <c:baseTimeUnit val="years"/>
      </c:dateAx>
      <c:valAx>
        <c:axId val="1294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261.01</c:v>
                </c:pt>
                <c:pt idx="1">
                  <c:v>228.1</c:v>
                </c:pt>
                <c:pt idx="2">
                  <c:v>185.79</c:v>
                </c:pt>
                <c:pt idx="3">
                  <c:v>208.96</c:v>
                </c:pt>
                <c:pt idx="4">
                  <c:v>193.52</c:v>
                </c:pt>
              </c:numCache>
            </c:numRef>
          </c:val>
        </c:ser>
        <c:dLbls>
          <c:showLegendKey val="0"/>
          <c:showVal val="0"/>
          <c:showCatName val="0"/>
          <c:showSerName val="0"/>
          <c:showPercent val="0"/>
          <c:showBubbleSize val="0"/>
        </c:dLbls>
        <c:gapWidth val="150"/>
        <c:axId val="129453440"/>
        <c:axId val="129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29453440"/>
        <c:axId val="129459712"/>
      </c:lineChart>
      <c:dateAx>
        <c:axId val="129453440"/>
        <c:scaling>
          <c:orientation val="minMax"/>
        </c:scaling>
        <c:delete val="1"/>
        <c:axPos val="b"/>
        <c:numFmt formatCode="ge" sourceLinked="1"/>
        <c:majorTickMark val="none"/>
        <c:minorTickMark val="none"/>
        <c:tickLblPos val="none"/>
        <c:crossAx val="129459712"/>
        <c:crosses val="autoZero"/>
        <c:auto val="1"/>
        <c:lblOffset val="100"/>
        <c:baseTimeUnit val="years"/>
      </c:dateAx>
      <c:valAx>
        <c:axId val="129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由布市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35349</v>
      </c>
      <c r="AJ8" s="55"/>
      <c r="AK8" s="55"/>
      <c r="AL8" s="55"/>
      <c r="AM8" s="55"/>
      <c r="AN8" s="55"/>
      <c r="AO8" s="55"/>
      <c r="AP8" s="56"/>
      <c r="AQ8" s="46">
        <f>データ!R6</f>
        <v>319.32</v>
      </c>
      <c r="AR8" s="46"/>
      <c r="AS8" s="46"/>
      <c r="AT8" s="46"/>
      <c r="AU8" s="46"/>
      <c r="AV8" s="46"/>
      <c r="AW8" s="46"/>
      <c r="AX8" s="46"/>
      <c r="AY8" s="46">
        <f>データ!S6</f>
        <v>110.7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20.43</v>
      </c>
      <c r="S10" s="46"/>
      <c r="T10" s="46"/>
      <c r="U10" s="46"/>
      <c r="V10" s="46"/>
      <c r="W10" s="46"/>
      <c r="X10" s="46"/>
      <c r="Y10" s="46"/>
      <c r="Z10" s="80">
        <f>データ!P6</f>
        <v>2970</v>
      </c>
      <c r="AA10" s="80"/>
      <c r="AB10" s="80"/>
      <c r="AC10" s="80"/>
      <c r="AD10" s="80"/>
      <c r="AE10" s="80"/>
      <c r="AF10" s="80"/>
      <c r="AG10" s="80"/>
      <c r="AH10" s="2"/>
      <c r="AI10" s="80">
        <f>データ!T6</f>
        <v>7201</v>
      </c>
      <c r="AJ10" s="80"/>
      <c r="AK10" s="80"/>
      <c r="AL10" s="80"/>
      <c r="AM10" s="80"/>
      <c r="AN10" s="80"/>
      <c r="AO10" s="80"/>
      <c r="AP10" s="80"/>
      <c r="AQ10" s="46">
        <f>データ!U6</f>
        <v>27.33</v>
      </c>
      <c r="AR10" s="46"/>
      <c r="AS10" s="46"/>
      <c r="AT10" s="46"/>
      <c r="AU10" s="46"/>
      <c r="AV10" s="46"/>
      <c r="AW10" s="46"/>
      <c r="AX10" s="46"/>
      <c r="AY10" s="46">
        <f>データ!V6</f>
        <v>263.48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105</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107</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442135</v>
      </c>
      <c r="D6" s="31">
        <f t="shared" si="3"/>
        <v>47</v>
      </c>
      <c r="E6" s="31">
        <f t="shared" si="3"/>
        <v>1</v>
      </c>
      <c r="F6" s="31">
        <f t="shared" si="3"/>
        <v>0</v>
      </c>
      <c r="G6" s="31">
        <f t="shared" si="3"/>
        <v>0</v>
      </c>
      <c r="H6" s="31" t="str">
        <f t="shared" si="3"/>
        <v>大分県　由布市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20.43</v>
      </c>
      <c r="P6" s="32">
        <f t="shared" si="3"/>
        <v>2970</v>
      </c>
      <c r="Q6" s="32">
        <f t="shared" si="3"/>
        <v>35349</v>
      </c>
      <c r="R6" s="32">
        <f t="shared" si="3"/>
        <v>319.32</v>
      </c>
      <c r="S6" s="32">
        <f t="shared" si="3"/>
        <v>110.7</v>
      </c>
      <c r="T6" s="32">
        <f t="shared" si="3"/>
        <v>7201</v>
      </c>
      <c r="U6" s="32">
        <f t="shared" si="3"/>
        <v>27.33</v>
      </c>
      <c r="V6" s="32">
        <f t="shared" si="3"/>
        <v>263.48</v>
      </c>
      <c r="W6" s="33">
        <f>IF(W7="",NA(),W7)</f>
        <v>67.540000000000006</v>
      </c>
      <c r="X6" s="33">
        <f t="shared" ref="X6:AF6" si="4">IF(X7="",NA(),X7)</f>
        <v>85.27</v>
      </c>
      <c r="Y6" s="33">
        <f t="shared" si="4"/>
        <v>99.55</v>
      </c>
      <c r="Z6" s="33">
        <f t="shared" si="4"/>
        <v>91.89</v>
      </c>
      <c r="AA6" s="33">
        <f t="shared" si="4"/>
        <v>108.58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577.04</v>
      </c>
      <c r="BE6" s="33">
        <f t="shared" ref="BE6:BM6" si="7">IF(BE7="",NA(),BE7)</f>
        <v>574.79</v>
      </c>
      <c r="BF6" s="33">
        <f t="shared" si="7"/>
        <v>533.59</v>
      </c>
      <c r="BG6" s="33">
        <f t="shared" si="7"/>
        <v>791.96</v>
      </c>
      <c r="BH6" s="33">
        <f t="shared" si="7"/>
        <v>897.82</v>
      </c>
      <c r="BI6" s="33">
        <f t="shared" si="7"/>
        <v>1168.8</v>
      </c>
      <c r="BJ6" s="33">
        <f t="shared" si="7"/>
        <v>1158.82</v>
      </c>
      <c r="BK6" s="33">
        <f t="shared" si="7"/>
        <v>1167.7</v>
      </c>
      <c r="BL6" s="33">
        <f t="shared" si="7"/>
        <v>1228.58</v>
      </c>
      <c r="BM6" s="33">
        <f t="shared" si="7"/>
        <v>1280.18</v>
      </c>
      <c r="BN6" s="32" t="str">
        <f>IF(BN7="","",IF(BN7="-","【-】","【"&amp;SUBSTITUTE(TEXT(BN7,"#,##0.00"),"-","△")&amp;"】"))</f>
        <v>【1,242.90】</v>
      </c>
      <c r="BO6" s="33">
        <f>IF(BO7="",NA(),BO7)</f>
        <v>62.4</v>
      </c>
      <c r="BP6" s="33">
        <f t="shared" ref="BP6:BX6" si="8">IF(BP7="",NA(),BP7)</f>
        <v>71.739999999999995</v>
      </c>
      <c r="BQ6" s="33">
        <f t="shared" si="8"/>
        <v>87.94</v>
      </c>
      <c r="BR6" s="33">
        <f t="shared" si="8"/>
        <v>80.19</v>
      </c>
      <c r="BS6" s="33">
        <f t="shared" si="8"/>
        <v>86.71</v>
      </c>
      <c r="BT6" s="33">
        <f t="shared" si="8"/>
        <v>56.44</v>
      </c>
      <c r="BU6" s="33">
        <f t="shared" si="8"/>
        <v>55.6</v>
      </c>
      <c r="BV6" s="33">
        <f t="shared" si="8"/>
        <v>54.43</v>
      </c>
      <c r="BW6" s="33">
        <f t="shared" si="8"/>
        <v>53.81</v>
      </c>
      <c r="BX6" s="33">
        <f t="shared" si="8"/>
        <v>53.62</v>
      </c>
      <c r="BY6" s="32" t="str">
        <f>IF(BY7="","",IF(BY7="-","【-】","【"&amp;SUBSTITUTE(TEXT(BY7,"#,##0.00"),"-","△")&amp;"】"))</f>
        <v>【33.35】</v>
      </c>
      <c r="BZ6" s="33">
        <f>IF(BZ7="",NA(),BZ7)</f>
        <v>261.01</v>
      </c>
      <c r="CA6" s="33">
        <f t="shared" ref="CA6:CI6" si="9">IF(CA7="",NA(),CA7)</f>
        <v>228.1</v>
      </c>
      <c r="CB6" s="33">
        <f t="shared" si="9"/>
        <v>185.79</v>
      </c>
      <c r="CC6" s="33">
        <f t="shared" si="9"/>
        <v>208.96</v>
      </c>
      <c r="CD6" s="33">
        <f t="shared" si="9"/>
        <v>193.52</v>
      </c>
      <c r="CE6" s="33">
        <f t="shared" si="9"/>
        <v>270.7</v>
      </c>
      <c r="CF6" s="33">
        <f t="shared" si="9"/>
        <v>275.86</v>
      </c>
      <c r="CG6" s="33">
        <f t="shared" si="9"/>
        <v>279.8</v>
      </c>
      <c r="CH6" s="33">
        <f t="shared" si="9"/>
        <v>284.64999999999998</v>
      </c>
      <c r="CI6" s="33">
        <f t="shared" si="9"/>
        <v>287.7</v>
      </c>
      <c r="CJ6" s="32" t="str">
        <f>IF(CJ7="","",IF(CJ7="-","【-】","【"&amp;SUBSTITUTE(TEXT(CJ7,"#,##0.00"),"-","△")&amp;"】"))</f>
        <v>【524.69】</v>
      </c>
      <c r="CK6" s="33">
        <f>IF(CK7="",NA(),CK7)</f>
        <v>88.27</v>
      </c>
      <c r="CL6" s="33">
        <f t="shared" ref="CL6:CT6" si="10">IF(CL7="",NA(),CL7)</f>
        <v>85.66</v>
      </c>
      <c r="CM6" s="33">
        <f t="shared" si="10"/>
        <v>85.5</v>
      </c>
      <c r="CN6" s="33">
        <f t="shared" si="10"/>
        <v>86.6</v>
      </c>
      <c r="CO6" s="33">
        <f t="shared" si="10"/>
        <v>84.7</v>
      </c>
      <c r="CP6" s="33">
        <f t="shared" si="10"/>
        <v>59.84</v>
      </c>
      <c r="CQ6" s="33">
        <f t="shared" si="10"/>
        <v>60.66</v>
      </c>
      <c r="CR6" s="33">
        <f t="shared" si="10"/>
        <v>60.17</v>
      </c>
      <c r="CS6" s="33">
        <f t="shared" si="10"/>
        <v>58.96</v>
      </c>
      <c r="CT6" s="33">
        <f t="shared" si="10"/>
        <v>58.1</v>
      </c>
      <c r="CU6" s="32" t="str">
        <f>IF(CU7="","",IF(CU7="-","【-】","【"&amp;SUBSTITUTE(TEXT(CU7,"#,##0.00"),"-","△")&amp;"】"))</f>
        <v>【57.58】</v>
      </c>
      <c r="CV6" s="33">
        <f>IF(CV7="",NA(),CV7)</f>
        <v>63.44</v>
      </c>
      <c r="CW6" s="33">
        <f t="shared" ref="CW6:DE6" si="11">IF(CW7="",NA(),CW7)</f>
        <v>64.08</v>
      </c>
      <c r="CX6" s="33">
        <f t="shared" si="11"/>
        <v>67</v>
      </c>
      <c r="CY6" s="33">
        <f t="shared" si="11"/>
        <v>63.98</v>
      </c>
      <c r="CZ6" s="33">
        <f t="shared" si="11"/>
        <v>65.33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0.26</v>
      </c>
      <c r="EE6" s="33">
        <f t="shared" si="14"/>
        <v>0.14000000000000001</v>
      </c>
      <c r="EF6" s="33">
        <f t="shared" si="14"/>
        <v>2.86</v>
      </c>
      <c r="EG6" s="33">
        <f t="shared" si="14"/>
        <v>0.78</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442135</v>
      </c>
      <c r="D7" s="35">
        <v>47</v>
      </c>
      <c r="E7" s="35">
        <v>1</v>
      </c>
      <c r="F7" s="35">
        <v>0</v>
      </c>
      <c r="G7" s="35">
        <v>0</v>
      </c>
      <c r="H7" s="35" t="s">
        <v>93</v>
      </c>
      <c r="I7" s="35" t="s">
        <v>94</v>
      </c>
      <c r="J7" s="35" t="s">
        <v>95</v>
      </c>
      <c r="K7" s="35" t="s">
        <v>96</v>
      </c>
      <c r="L7" s="35" t="s">
        <v>97</v>
      </c>
      <c r="M7" s="36" t="s">
        <v>98</v>
      </c>
      <c r="N7" s="36" t="s">
        <v>99</v>
      </c>
      <c r="O7" s="36">
        <v>20.43</v>
      </c>
      <c r="P7" s="36">
        <v>2970</v>
      </c>
      <c r="Q7" s="36">
        <v>35349</v>
      </c>
      <c r="R7" s="36">
        <v>319.32</v>
      </c>
      <c r="S7" s="36">
        <v>110.7</v>
      </c>
      <c r="T7" s="36">
        <v>7201</v>
      </c>
      <c r="U7" s="36">
        <v>27.33</v>
      </c>
      <c r="V7" s="36">
        <v>263.48</v>
      </c>
      <c r="W7" s="36">
        <v>67.540000000000006</v>
      </c>
      <c r="X7" s="36">
        <v>85.27</v>
      </c>
      <c r="Y7" s="36">
        <v>99.55</v>
      </c>
      <c r="Z7" s="36">
        <v>91.89</v>
      </c>
      <c r="AA7" s="36">
        <v>108.58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577.04</v>
      </c>
      <c r="BE7" s="36">
        <v>574.79</v>
      </c>
      <c r="BF7" s="36">
        <v>533.59</v>
      </c>
      <c r="BG7" s="36">
        <v>791.96</v>
      </c>
      <c r="BH7" s="36">
        <v>897.82</v>
      </c>
      <c r="BI7" s="36">
        <v>1168.8</v>
      </c>
      <c r="BJ7" s="36">
        <v>1158.82</v>
      </c>
      <c r="BK7" s="36">
        <v>1167.7</v>
      </c>
      <c r="BL7" s="36">
        <v>1228.58</v>
      </c>
      <c r="BM7" s="36">
        <v>1280.18</v>
      </c>
      <c r="BN7" s="36">
        <v>1242.9000000000001</v>
      </c>
      <c r="BO7" s="36">
        <v>62.4</v>
      </c>
      <c r="BP7" s="36">
        <v>71.739999999999995</v>
      </c>
      <c r="BQ7" s="36">
        <v>87.94</v>
      </c>
      <c r="BR7" s="36">
        <v>80.19</v>
      </c>
      <c r="BS7" s="36">
        <v>86.71</v>
      </c>
      <c r="BT7" s="36">
        <v>56.44</v>
      </c>
      <c r="BU7" s="36">
        <v>55.6</v>
      </c>
      <c r="BV7" s="36">
        <v>54.43</v>
      </c>
      <c r="BW7" s="36">
        <v>53.81</v>
      </c>
      <c r="BX7" s="36">
        <v>53.62</v>
      </c>
      <c r="BY7" s="36">
        <v>33.35</v>
      </c>
      <c r="BZ7" s="36">
        <v>261.01</v>
      </c>
      <c r="CA7" s="36">
        <v>228.1</v>
      </c>
      <c r="CB7" s="36">
        <v>185.79</v>
      </c>
      <c r="CC7" s="36">
        <v>208.96</v>
      </c>
      <c r="CD7" s="36">
        <v>193.52</v>
      </c>
      <c r="CE7" s="36">
        <v>270.7</v>
      </c>
      <c r="CF7" s="36">
        <v>275.86</v>
      </c>
      <c r="CG7" s="36">
        <v>279.8</v>
      </c>
      <c r="CH7" s="36">
        <v>284.64999999999998</v>
      </c>
      <c r="CI7" s="36">
        <v>287.7</v>
      </c>
      <c r="CJ7" s="36">
        <v>524.69000000000005</v>
      </c>
      <c r="CK7" s="36">
        <v>88.27</v>
      </c>
      <c r="CL7" s="36">
        <v>85.66</v>
      </c>
      <c r="CM7" s="36">
        <v>85.5</v>
      </c>
      <c r="CN7" s="36">
        <v>86.6</v>
      </c>
      <c r="CO7" s="36">
        <v>84.7</v>
      </c>
      <c r="CP7" s="36">
        <v>59.84</v>
      </c>
      <c r="CQ7" s="36">
        <v>60.66</v>
      </c>
      <c r="CR7" s="36">
        <v>60.17</v>
      </c>
      <c r="CS7" s="36">
        <v>58.96</v>
      </c>
      <c r="CT7" s="36">
        <v>58.1</v>
      </c>
      <c r="CU7" s="36">
        <v>57.58</v>
      </c>
      <c r="CV7" s="36">
        <v>63.44</v>
      </c>
      <c r="CW7" s="36">
        <v>64.08</v>
      </c>
      <c r="CX7" s="36">
        <v>67</v>
      </c>
      <c r="CY7" s="36">
        <v>63.98</v>
      </c>
      <c r="CZ7" s="36">
        <v>65.33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0.26</v>
      </c>
      <c r="EE7" s="36">
        <v>0.14000000000000001</v>
      </c>
      <c r="EF7" s="36">
        <v>2.86</v>
      </c>
      <c r="EG7" s="36">
        <v>0.78</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2016-12-02T02:23:02Z</dcterms:created>
  <dcterms:modified xsi:type="dcterms:W3CDTF">2017-02-22T06:18:49Z</dcterms:modified>
</cp:coreProperties>
</file>