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3040" windowHeight="904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Z10" i="4" s="1"/>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<sst xmlns="http://schemas.openxmlformats.org/spreadsheetml/2006/main" count="218" uniqueCount="108">
  <si>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</si>
  <si>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</si>
  <si>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</si>
  <si>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</si>
  <si>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</si>
  <si>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</si>
  <si>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</si>
  <si>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</si>
  <si>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</si>
  <si>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</si>
  <si>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</si>
  <si>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</si>
  <si>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</si>
  <si>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</si>
  <si>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</si>
  <si>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</si>
  <si>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</si>
  <si>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</si>
  <si>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</si>
  <si>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</si>
  <si>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</si>
  <si>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</si>
  <si>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</si>
  <si>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</si>
  <si>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</si>
  <si>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</si>
  <si>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</si>
  <si>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</si>
  <si>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</si>
  <si>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</si>
  <si>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</si>
  <si>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</si>
  <si>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</si>
  <si>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</si>
  <si>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</si>
  <si>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</si>
  <si>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</si>
  <si>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</si>
  <si>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</si>
  <si>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</si>
  <si>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</si>
  <si>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</si>
  <si>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</si>
  <si>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</si>
  <si>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</si>
  <si>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</si>
  <si>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</si>
  <si>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</si>
  <si>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</si>
  <si>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</si>
  <si>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</si>
  <si>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</si>
  <si>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</si>
  <si>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</si>
  <si>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</si>
  <si>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</si>
  <si>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</si>
  <si>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</si>
  <si>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</si>
  <si>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</si>
  <si>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</si>
  <si>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</si>
  <si>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</si>
  <si>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</si>
  <si>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</si>
  <si>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</si>
  <si>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</si>
  <si>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</si>
  <si>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</si>
  <si>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</si>
  <si>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</si>
  <si>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</si>
  <si>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</si>
  <si>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</si>
  <si>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</si>
  <si>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</si>
  <si>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</si>
  <si>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</si>
  <si>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</si>
  <si>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</si>
  <si>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</si>
  <si>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</si>
  <si>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</si>
  <si>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</si>
  <si>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</si>
  <si>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</si>
  <si>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</si>
  <si>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</si>
  <si>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</si>
  <si>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</si>
  <si>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</si>
  <si>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</si>
  <si>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</si>
  <si>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豊後高田市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</si>
  <si>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</si>
  <si>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</si>
  <si>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</si>
  <si>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</si>
  <si>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</si>
  <si>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</si>
  <si>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</si>
  <si>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</si>
  <si>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</si>
  <si>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</si>
  <si>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</si>
  <si>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0"/>
        <color theme="1"/>
        <rFont val="ＭＳ ゴシック"/>
        <family val="3"/>
        <charset val="128"/>
      </rPr>
      <t>①有形固定資産減価償却率</t>
    </r>
    <r>
      <rPr>
        <sz val="10"/>
        <color theme="1"/>
        <rFont val="ＭＳ 明朝"/>
        <family val="1"/>
        <charset val="128"/>
      </rPr>
      <t xml:space="preserve">：－
</t>
    </r>
    <r>
      <rPr>
        <sz val="10"/>
        <color theme="1"/>
        <rFont val="ＭＳ ゴシック"/>
        <family val="3"/>
        <charset val="128"/>
      </rPr>
      <t>②管路経年化率</t>
    </r>
    <r>
      <rPr>
        <sz val="10"/>
        <color theme="1"/>
        <rFont val="ＭＳ 明朝"/>
        <family val="1"/>
        <charset val="128"/>
      </rPr>
      <t xml:space="preserve">：－
</t>
    </r>
    <r>
      <rPr>
        <sz val="10"/>
        <color theme="1"/>
        <rFont val="ＭＳ ゴシック"/>
        <family val="3"/>
        <charset val="128"/>
      </rPr>
      <t>③管路更新率
　</t>
    </r>
    <r>
      <rPr>
        <sz val="10"/>
        <color theme="1"/>
        <rFont val="ＭＳ 明朝"/>
        <family val="1"/>
        <charset val="128"/>
      </rPr>
      <t>5箇所の簡易水道があり、その中で事業の創設時期が最も早いのは田染地区簡易水道ですが、平成6年と比較的新しく、現在のところ更新が必要となる施設はありません。</t>
    </r>
    <phoneticPr fontId="4"/>
  </si>
  <si>
    <t>　本市の簡易水道は、5箇所に点在しそれぞれ事業規模が小さく経営効率が悪いため、類似団体及び上水道事業と比較して収益性が低く、公営企業としての健全性が発揮できていません。
　そこで、平成21年度に豊後高田市簡易水道事業統合計画を策定し、現在、5箇所の簡易水道事業を上水道事業に事業統合する施策を実施しています。
　具体的には、隣接する施設同士を接続して施設管理の一体化・合理化を図るとともに、水道事業会計の一本化による事務の効率化を図ものです。
　これにより、重複する施設の廃止や事務手続き等の合理化ができるため、将来的な施設更新等の費用負担の軽減につながります。
　なお、簡易水道事業統合計画では平成28年度末を目標年次としていましたが、国庫補助事業の進捗状況に伴い、平成29年度末になる見込みです。</t>
    <rPh sb="62" eb="64">
      <t>コウエイ</t>
    </rPh>
    <rPh sb="64" eb="66">
      <t>キギョウ</t>
    </rPh>
    <rPh sb="117" eb="119">
      <t>ゲンザイ</t>
    </rPh>
    <rPh sb="143" eb="145">
      <t>シサク</t>
    </rPh>
    <rPh sb="146" eb="148">
      <t>ジッシ</t>
    </rPh>
    <rPh sb="286" eb="288">
      <t>カンイ</t>
    </rPh>
    <rPh sb="288" eb="290">
      <t>スイドウ</t>
    </rPh>
    <rPh sb="290" eb="292">
      <t>ジギョウ</t>
    </rPh>
    <rPh sb="292" eb="294">
      <t>トウゴウ</t>
    </rPh>
    <rPh sb="294" eb="296">
      <t>ケイカク</t>
    </rPh>
    <rPh sb="298" eb="300">
      <t>ヘイセイ</t>
    </rPh>
    <rPh sb="302" eb="305">
      <t>ネンドマツ</t>
    </rPh>
    <rPh sb="306" eb="308">
      <t>モクヒョウ</t>
    </rPh>
    <rPh sb="308" eb="310">
      <t>ネンジ</t>
    </rPh>
    <rPh sb="319" eb="321">
      <t>コッコ</t>
    </rPh>
    <rPh sb="321" eb="323">
      <t>ホジョ</t>
    </rPh>
    <rPh sb="323" eb="325">
      <t>ジギョウ</t>
    </rPh>
    <rPh sb="326" eb="328">
      <t>シンチョク</t>
    </rPh>
    <rPh sb="328" eb="330">
      <t>ジョウキョウ</t>
    </rPh>
    <rPh sb="331" eb="332">
      <t>トモナ</t>
    </rPh>
    <rPh sb="334" eb="336">
      <t>ヘイセイ</t>
    </rPh>
    <rPh sb="338" eb="341">
      <t>ネンドマツ</t>
    </rPh>
    <rPh sb="344" eb="346">
      <t>ミコ</t>
    </rPh>
    <phoneticPr fontId="4"/>
  </si>
  <si>
    <r>
      <rPr>
        <sz val="10"/>
        <color theme="1"/>
        <rFont val="ＭＳ ゴシック"/>
        <family val="3"/>
        <charset val="128"/>
      </rPr>
      <t>①経常収支比率</t>
    </r>
    <r>
      <rPr>
        <sz val="10"/>
        <color theme="1"/>
        <rFont val="ＭＳ 明朝"/>
        <family val="1"/>
        <charset val="128"/>
      </rPr>
      <t xml:space="preserve">
　本市の簡易水道は5箇所に点在し、1か所あたりの給水人口が200人未満と少ないため、類似団体よりも収益性が低く、経営効率が悪くなっています。
</t>
    </r>
    <r>
      <rPr>
        <sz val="10"/>
        <color theme="1"/>
        <rFont val="ＭＳ ゴシック"/>
        <family val="3"/>
        <charset val="128"/>
      </rPr>
      <t>②累積欠損金比率</t>
    </r>
    <r>
      <rPr>
        <sz val="10"/>
        <color theme="1"/>
        <rFont val="ＭＳ 明朝"/>
        <family val="1"/>
        <charset val="128"/>
      </rPr>
      <t xml:space="preserve">：－
</t>
    </r>
    <r>
      <rPr>
        <sz val="10"/>
        <color theme="1"/>
        <rFont val="ＭＳ ゴシック"/>
        <family val="3"/>
        <charset val="128"/>
      </rPr>
      <t>③流動比率</t>
    </r>
    <r>
      <rPr>
        <sz val="10"/>
        <color theme="1"/>
        <rFont val="ＭＳ 明朝"/>
        <family val="1"/>
        <charset val="128"/>
      </rPr>
      <t xml:space="preserve">：－
</t>
    </r>
    <r>
      <rPr>
        <sz val="10"/>
        <color theme="1"/>
        <rFont val="ＭＳ ゴシック"/>
        <family val="3"/>
        <charset val="128"/>
      </rPr>
      <t>④企業債残高対給水収益比率</t>
    </r>
    <r>
      <rPr>
        <sz val="10"/>
        <color theme="1"/>
        <rFont val="ＭＳ 明朝"/>
        <family val="1"/>
        <charset val="128"/>
      </rPr>
      <t xml:space="preserve">
　類似団体と比較して、事業の創設が平成6年と比較的新しく企業債残高が高いこと、事業規模が小さく料金収入が少ないこと等によって、高い水準にあります。
</t>
    </r>
    <r>
      <rPr>
        <sz val="10"/>
        <color theme="1"/>
        <rFont val="ＭＳ ゴシック"/>
        <family val="3"/>
        <charset val="128"/>
      </rPr>
      <t>⑤料金回収率</t>
    </r>
    <r>
      <rPr>
        <sz val="10"/>
        <color theme="1"/>
        <rFont val="ＭＳ 明朝"/>
        <family val="1"/>
        <charset val="128"/>
      </rPr>
      <t xml:space="preserve">
　本市の簡易水道と上水道は同じ料金水準ですが、簡易水道は小規模で点在しているため経営効率が悪く、上水道や類似団体の簡易水道よりも収益性が低い傾向にあります。ただし、H27年度は類似団体の給水原価上昇に伴う料金回収率低下によって、ほぼ同水準となっています。
</t>
    </r>
    <r>
      <rPr>
        <sz val="10"/>
        <color theme="1"/>
        <rFont val="ＭＳ ゴシック"/>
        <family val="3"/>
        <charset val="128"/>
      </rPr>
      <t>⑥給水原価</t>
    </r>
    <r>
      <rPr>
        <sz val="10"/>
        <color theme="1"/>
        <rFont val="ＭＳ 明朝"/>
        <family val="1"/>
        <charset val="128"/>
      </rPr>
      <t xml:space="preserve">
　近年、類似団体が上昇傾向にある中、本市はほぼ一定の水準を保っていますが、経常費用である企業債償還金の財源の中に、国で定められた基準を超える一般会計繰入金が含まれています。
</t>
    </r>
    <r>
      <rPr>
        <sz val="10"/>
        <color theme="1"/>
        <rFont val="ＭＳ ゴシック"/>
        <family val="3"/>
        <charset val="128"/>
      </rPr>
      <t>⑦施設利用率</t>
    </r>
    <r>
      <rPr>
        <sz val="10"/>
        <color theme="1"/>
        <rFont val="ＭＳ 明朝"/>
        <family val="1"/>
        <charset val="128"/>
      </rPr>
      <t xml:space="preserve">
　各施設が市周辺部に設置されていることから、近年の人口減少によって、事業創設時の給水能力は過大状態とになっています。
</t>
    </r>
    <r>
      <rPr>
        <sz val="10"/>
        <color theme="1"/>
        <rFont val="ＭＳ ゴシック"/>
        <family val="3"/>
        <charset val="128"/>
      </rPr>
      <t>⑧有収率</t>
    </r>
    <r>
      <rPr>
        <sz val="10"/>
        <color theme="1"/>
        <rFont val="ＭＳ 明朝"/>
        <family val="1"/>
        <charset val="128"/>
      </rPr>
      <t xml:space="preserve">
　施設が比較的新しく漏水（料金にならない水）は、類似団体よりも少ないと考えられます。</t>
    </r>
    <rPh sb="263" eb="265">
      <t>ケイコウ</t>
    </rPh>
    <rPh sb="278" eb="280">
      <t>ネンド</t>
    </rPh>
    <rPh sb="281" eb="283">
      <t>ルイジ</t>
    </rPh>
    <rPh sb="283" eb="285">
      <t>ダンタイ</t>
    </rPh>
    <rPh sb="286" eb="288">
      <t>キュウスイ</t>
    </rPh>
    <rPh sb="288" eb="290">
      <t>ゲンカ</t>
    </rPh>
    <rPh sb="290" eb="292">
      <t>ジョウショウ</t>
    </rPh>
    <rPh sb="293" eb="294">
      <t>トモナ</t>
    </rPh>
    <rPh sb="295" eb="297">
      <t>リョウキン</t>
    </rPh>
    <rPh sb="297" eb="299">
      <t>カイシュウ</t>
    </rPh>
    <rPh sb="299" eb="300">
      <t>リツ</t>
    </rPh>
    <rPh sb="300" eb="302">
      <t>テイカ</t>
    </rPh>
    <rPh sb="309" eb="312">
      <t>ドウスイジュン</t>
    </rPh>
    <rPh sb="328" eb="330">
      <t>キンネン</t>
    </rPh>
    <rPh sb="336" eb="338">
      <t>ジョウショウ</t>
    </rPh>
    <rPh sb="338" eb="340">
      <t>ケイコウ</t>
    </rPh>
    <rPh sb="343" eb="344">
      <t>ナカ</t>
    </rPh>
    <rPh sb="356" eb="357">
      <t>タモ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</si>
</sst>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明朝"/>
      <family val="1"/>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652544"/>
        <c:axId val="366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36652544"/>
        <c:axId val="36654464"/>
      </c:lineChart>
      <c:dateAx>
        <c:axId val="36652544"/>
        <c:scaling>
          <c:orientation val="minMax"/>
        </c:scaling>
        <c:delete val="1"/>
        <c:axPos val="b"/>
        <c:numFmt formatCode="ge" sourceLinked="1"/>
        <c:majorTickMark val="none"/>
        <c:minorTickMark val="none"/>
        <c:tickLblPos val="none"/>
        <c:crossAx val="36654464"/>
        <c:crosses val="autoZero"/>
        <c:auto val="1"/>
        <c:lblOffset val="100"/>
        <c:baseTimeUnit val="years"/>
      </c:dateAx>
      <c:valAx>
        <c:axId val="366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48.59</c:v>
                </c:pt>
                <c:pt idx="1">
                  <c:v>47.53</c:v>
                </c:pt>
                <c:pt idx="2">
                  <c:v>46.48</c:v>
                </c:pt>
                <c:pt idx="3">
                  <c:v>44.19</c:v>
                </c:pt>
                <c:pt idx="4">
                  <c:v>44.49</c:v>
                </c:pt>
              </c:numCache>
            </c:numRef>
          </c:val>
        </c:ser>
        <c:dLbls>
          <c:showLegendKey val="0"/>
          <c:showVal val="0"/>
          <c:showCatName val="0"/>
          <c:showSerName val="0"/>
          <c:showPercent val="0"/>
          <c:showBubbleSize val="0"/>
        </c:dLbls>
        <c:gapWidth val="150"/>
        <c:axId val="52173056"/>
        <c:axId val="521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52173056"/>
        <c:axId val="52195712"/>
      </c:lineChart>
      <c:dateAx>
        <c:axId val="52173056"/>
        <c:scaling>
          <c:orientation val="minMax"/>
        </c:scaling>
        <c:delete val="1"/>
        <c:axPos val="b"/>
        <c:numFmt formatCode="ge" sourceLinked="1"/>
        <c:majorTickMark val="none"/>
        <c:minorTickMark val="none"/>
        <c:tickLblPos val="none"/>
        <c:crossAx val="52195712"/>
        <c:crosses val="autoZero"/>
        <c:auto val="1"/>
        <c:lblOffset val="100"/>
        <c:baseTimeUnit val="years"/>
      </c:dateAx>
      <c:valAx>
        <c:axId val="5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92.19</c:v>
                </c:pt>
                <c:pt idx="1">
                  <c:v>90.89</c:v>
                </c:pt>
                <c:pt idx="2">
                  <c:v>89.7</c:v>
                </c:pt>
                <c:pt idx="3">
                  <c:v>90.58</c:v>
                </c:pt>
                <c:pt idx="4">
                  <c:v>88.69</c:v>
                </c:pt>
              </c:numCache>
            </c:numRef>
          </c:val>
        </c:ser>
        <c:dLbls>
          <c:showLegendKey val="0"/>
          <c:showVal val="0"/>
          <c:showCatName val="0"/>
          <c:showSerName val="0"/>
          <c:showPercent val="0"/>
          <c:showBubbleSize val="0"/>
        </c:dLbls>
        <c:gapWidth val="150"/>
        <c:axId val="52217344"/>
        <c:axId val="5221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52217344"/>
        <c:axId val="52219264"/>
      </c:lineChart>
      <c:dateAx>
        <c:axId val="52217344"/>
        <c:scaling>
          <c:orientation val="minMax"/>
        </c:scaling>
        <c:delete val="1"/>
        <c:axPos val="b"/>
        <c:numFmt formatCode="ge" sourceLinked="1"/>
        <c:majorTickMark val="none"/>
        <c:minorTickMark val="none"/>
        <c:tickLblPos val="none"/>
        <c:crossAx val="52219264"/>
        <c:crosses val="autoZero"/>
        <c:auto val="1"/>
        <c:lblOffset val="100"/>
        <c:baseTimeUnit val="years"/>
      </c:dateAx>
      <c:valAx>
        <c:axId val="522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1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42.84</c:v>
                </c:pt>
                <c:pt idx="1">
                  <c:v>43.72</c:v>
                </c:pt>
                <c:pt idx="2">
                  <c:v>40.47</c:v>
                </c:pt>
                <c:pt idx="3">
                  <c:v>38.549999999999997</c:v>
                </c:pt>
                <c:pt idx="4">
                  <c:v>44.7</c:v>
                </c:pt>
              </c:numCache>
            </c:numRef>
          </c:val>
        </c:ser>
        <c:dLbls>
          <c:showLegendKey val="0"/>
          <c:showVal val="0"/>
          <c:showCatName val="0"/>
          <c:showSerName val="0"/>
          <c:showPercent val="0"/>
          <c:showBubbleSize val="0"/>
        </c:dLbls>
        <c:gapWidth val="150"/>
        <c:axId val="36693120"/>
        <c:axId val="3669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36693120"/>
        <c:axId val="36695040"/>
      </c:lineChart>
      <c:dateAx>
        <c:axId val="36693120"/>
        <c:scaling>
          <c:orientation val="minMax"/>
        </c:scaling>
        <c:delete val="1"/>
        <c:axPos val="b"/>
        <c:numFmt formatCode="ge" sourceLinked="1"/>
        <c:majorTickMark val="none"/>
        <c:minorTickMark val="none"/>
        <c:tickLblPos val="none"/>
        <c:crossAx val="36695040"/>
        <c:crosses val="autoZero"/>
        <c:auto val="1"/>
        <c:lblOffset val="100"/>
        <c:baseTimeUnit val="years"/>
      </c:dateAx>
      <c:valAx>
        <c:axId val="366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985344"/>
        <c:axId val="4098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985344"/>
        <c:axId val="40987264"/>
      </c:lineChart>
      <c:dateAx>
        <c:axId val="40985344"/>
        <c:scaling>
          <c:orientation val="minMax"/>
        </c:scaling>
        <c:delete val="1"/>
        <c:axPos val="b"/>
        <c:numFmt formatCode="ge" sourceLinked="1"/>
        <c:majorTickMark val="none"/>
        <c:minorTickMark val="none"/>
        <c:tickLblPos val="none"/>
        <c:crossAx val="40987264"/>
        <c:crosses val="autoZero"/>
        <c:auto val="1"/>
        <c:lblOffset val="100"/>
        <c:baseTimeUnit val="years"/>
      </c:dateAx>
      <c:valAx>
        <c:axId val="409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023360"/>
        <c:axId val="5191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023360"/>
        <c:axId val="51912704"/>
      </c:lineChart>
      <c:dateAx>
        <c:axId val="41023360"/>
        <c:scaling>
          <c:orientation val="minMax"/>
        </c:scaling>
        <c:delete val="1"/>
        <c:axPos val="b"/>
        <c:numFmt formatCode="ge" sourceLinked="1"/>
        <c:majorTickMark val="none"/>
        <c:minorTickMark val="none"/>
        <c:tickLblPos val="none"/>
        <c:crossAx val="51912704"/>
        <c:crosses val="autoZero"/>
        <c:auto val="1"/>
        <c:lblOffset val="100"/>
        <c:baseTimeUnit val="years"/>
      </c:dateAx>
      <c:valAx>
        <c:axId val="519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947776"/>
        <c:axId val="5195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947776"/>
        <c:axId val="51958144"/>
      </c:lineChart>
      <c:dateAx>
        <c:axId val="51947776"/>
        <c:scaling>
          <c:orientation val="minMax"/>
        </c:scaling>
        <c:delete val="1"/>
        <c:axPos val="b"/>
        <c:numFmt formatCode="ge" sourceLinked="1"/>
        <c:majorTickMark val="none"/>
        <c:minorTickMark val="none"/>
        <c:tickLblPos val="none"/>
        <c:crossAx val="51958144"/>
        <c:crosses val="autoZero"/>
        <c:auto val="1"/>
        <c:lblOffset val="100"/>
        <c:baseTimeUnit val="years"/>
      </c:dateAx>
      <c:valAx>
        <c:axId val="519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984256"/>
        <c:axId val="519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984256"/>
        <c:axId val="51990528"/>
      </c:lineChart>
      <c:dateAx>
        <c:axId val="51984256"/>
        <c:scaling>
          <c:orientation val="minMax"/>
        </c:scaling>
        <c:delete val="1"/>
        <c:axPos val="b"/>
        <c:numFmt formatCode="ge" sourceLinked="1"/>
        <c:majorTickMark val="none"/>
        <c:minorTickMark val="none"/>
        <c:tickLblPos val="none"/>
        <c:crossAx val="51990528"/>
        <c:crosses val="autoZero"/>
        <c:auto val="1"/>
        <c:lblOffset val="100"/>
        <c:baseTimeUnit val="years"/>
      </c:dateAx>
      <c:valAx>
        <c:axId val="519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3409.33</c:v>
                </c:pt>
                <c:pt idx="1">
                  <c:v>2623.02</c:v>
                </c:pt>
                <c:pt idx="2">
                  <c:v>2633.89</c:v>
                </c:pt>
                <c:pt idx="3">
                  <c:v>2657.5</c:v>
                </c:pt>
                <c:pt idx="4">
                  <c:v>3381.05</c:v>
                </c:pt>
              </c:numCache>
            </c:numRef>
          </c:val>
        </c:ser>
        <c:dLbls>
          <c:showLegendKey val="0"/>
          <c:showVal val="0"/>
          <c:showCatName val="0"/>
          <c:showSerName val="0"/>
          <c:showPercent val="0"/>
          <c:showBubbleSize val="0"/>
        </c:dLbls>
        <c:gapWidth val="150"/>
        <c:axId val="52008448"/>
        <c:axId val="520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52008448"/>
        <c:axId val="52010368"/>
      </c:lineChart>
      <c:dateAx>
        <c:axId val="52008448"/>
        <c:scaling>
          <c:orientation val="minMax"/>
        </c:scaling>
        <c:delete val="1"/>
        <c:axPos val="b"/>
        <c:numFmt formatCode="ge" sourceLinked="1"/>
        <c:majorTickMark val="none"/>
        <c:minorTickMark val="none"/>
        <c:tickLblPos val="none"/>
        <c:crossAx val="52010368"/>
        <c:crosses val="autoZero"/>
        <c:auto val="1"/>
        <c:lblOffset val="100"/>
        <c:baseTimeUnit val="years"/>
      </c:dateAx>
      <c:valAx>
        <c:axId val="520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16.82</c:v>
                </c:pt>
                <c:pt idx="1">
                  <c:v>20.11</c:v>
                </c:pt>
                <c:pt idx="2">
                  <c:v>20.6</c:v>
                </c:pt>
                <c:pt idx="3">
                  <c:v>19.62</c:v>
                </c:pt>
                <c:pt idx="4">
                  <c:v>22.19</c:v>
                </c:pt>
              </c:numCache>
            </c:numRef>
          </c:val>
        </c:ser>
        <c:dLbls>
          <c:showLegendKey val="0"/>
          <c:showVal val="0"/>
          <c:showCatName val="0"/>
          <c:showSerName val="0"/>
          <c:showPercent val="0"/>
          <c:showBubbleSize val="0"/>
        </c:dLbls>
        <c:gapWidth val="150"/>
        <c:axId val="52118656"/>
        <c:axId val="521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52118656"/>
        <c:axId val="52120576"/>
      </c:lineChart>
      <c:dateAx>
        <c:axId val="52118656"/>
        <c:scaling>
          <c:orientation val="minMax"/>
        </c:scaling>
        <c:delete val="1"/>
        <c:axPos val="b"/>
        <c:numFmt formatCode="ge" sourceLinked="1"/>
        <c:majorTickMark val="none"/>
        <c:minorTickMark val="none"/>
        <c:tickLblPos val="none"/>
        <c:crossAx val="52120576"/>
        <c:crosses val="autoZero"/>
        <c:auto val="1"/>
        <c:lblOffset val="100"/>
        <c:baseTimeUnit val="years"/>
      </c:dateAx>
      <c:valAx>
        <c:axId val="521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643.5</c:v>
                </c:pt>
                <c:pt idx="1">
                  <c:v>664.09</c:v>
                </c:pt>
                <c:pt idx="2">
                  <c:v>667.43</c:v>
                </c:pt>
                <c:pt idx="3">
                  <c:v>722.37</c:v>
                </c:pt>
                <c:pt idx="4">
                  <c:v>639.79</c:v>
                </c:pt>
              </c:numCache>
            </c:numRef>
          </c:val>
        </c:ser>
        <c:dLbls>
          <c:showLegendKey val="0"/>
          <c:showVal val="0"/>
          <c:showCatName val="0"/>
          <c:showSerName val="0"/>
          <c:showPercent val="0"/>
          <c:showBubbleSize val="0"/>
        </c:dLbls>
        <c:gapWidth val="150"/>
        <c:axId val="52158848"/>
        <c:axId val="521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52158848"/>
        <c:axId val="52160768"/>
      </c:lineChart>
      <c:dateAx>
        <c:axId val="52158848"/>
        <c:scaling>
          <c:orientation val="minMax"/>
        </c:scaling>
        <c:delete val="1"/>
        <c:axPos val="b"/>
        <c:numFmt formatCode="ge" sourceLinked="1"/>
        <c:majorTickMark val="none"/>
        <c:minorTickMark val="none"/>
        <c:tickLblPos val="none"/>
        <c:crossAx val="52160768"/>
        <c:crosses val="autoZero"/>
        <c:auto val="1"/>
        <c:lblOffset val="100"/>
        <c:baseTimeUnit val="years"/>
      </c:dateAx>
      <c:valAx>
        <c:axId val="521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V16"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大分県　豊後高田市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23342</v>
      </c>
      <c r="AJ8" s="55"/>
      <c r="AK8" s="55"/>
      <c r="AL8" s="55"/>
      <c r="AM8" s="55"/>
      <c r="AN8" s="55"/>
      <c r="AO8" s="55"/>
      <c r="AP8" s="56"/>
      <c r="AQ8" s="46">
        <f>データ!R6</f>
        <v>206.24</v>
      </c>
      <c r="AR8" s="46"/>
      <c r="AS8" s="46"/>
      <c r="AT8" s="46"/>
      <c r="AU8" s="46"/>
      <c r="AV8" s="46"/>
      <c r="AW8" s="46"/>
      <c r="AX8" s="46"/>
      <c r="AY8" s="46">
        <f>データ!S6</f>
        <v>113.18</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3.96</v>
      </c>
      <c r="S10" s="46"/>
      <c r="T10" s="46"/>
      <c r="U10" s="46"/>
      <c r="V10" s="46"/>
      <c r="W10" s="46"/>
      <c r="X10" s="46"/>
      <c r="Y10" s="46"/>
      <c r="Z10" s="80">
        <f>データ!P6</f>
        <v>2480</v>
      </c>
      <c r="AA10" s="80"/>
      <c r="AB10" s="80"/>
      <c r="AC10" s="80"/>
      <c r="AD10" s="80"/>
      <c r="AE10" s="80"/>
      <c r="AF10" s="80"/>
      <c r="AG10" s="80"/>
      <c r="AH10" s="2"/>
      <c r="AI10" s="80">
        <f>データ!T6</f>
        <v>922</v>
      </c>
      <c r="AJ10" s="80"/>
      <c r="AK10" s="80"/>
      <c r="AL10" s="80"/>
      <c r="AM10" s="80"/>
      <c r="AN10" s="80"/>
      <c r="AO10" s="80"/>
      <c r="AP10" s="80"/>
      <c r="AQ10" s="46">
        <f>データ!U6</f>
        <v>35.42</v>
      </c>
      <c r="AR10" s="46"/>
      <c r="AS10" s="46"/>
      <c r="AT10" s="46"/>
      <c r="AU10" s="46"/>
      <c r="AV10" s="46"/>
      <c r="AW10" s="46"/>
      <c r="AX10" s="46"/>
      <c r="AY10" s="46">
        <f>データ!V6</f>
        <v>26.03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442097</v>
      </c>
      <c r="D6" s="31">
        <f t="shared" si="3"/>
        <v>47</v>
      </c>
      <c r="E6" s="31">
        <f t="shared" si="3"/>
        <v>1</v>
      </c>
      <c r="F6" s="31">
        <f t="shared" si="3"/>
        <v>0</v>
      </c>
      <c r="G6" s="31">
        <f t="shared" si="3"/>
        <v>0</v>
      </c>
      <c r="H6" s="31" t="str">
        <f t="shared" si="3"/>
        <v>大分県　豊後高田市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3.96</v>
      </c>
      <c r="P6" s="32">
        <f t="shared" si="3"/>
        <v>2480</v>
      </c>
      <c r="Q6" s="32">
        <f t="shared" si="3"/>
        <v>23342</v>
      </c>
      <c r="R6" s="32">
        <f t="shared" si="3"/>
        <v>206.24</v>
      </c>
      <c r="S6" s="32">
        <f t="shared" si="3"/>
        <v>113.18</v>
      </c>
      <c r="T6" s="32">
        <f t="shared" si="3"/>
        <v>922</v>
      </c>
      <c r="U6" s="32">
        <f t="shared" si="3"/>
        <v>35.42</v>
      </c>
      <c r="V6" s="32">
        <f t="shared" si="3"/>
        <v>26.03</v>
      </c>
      <c r="W6" s="33">
        <f>IF(W7="",NA(),W7)</f>
        <v>42.84</v>
      </c>
      <c r="X6" s="33">
        <f t="shared" ref="X6:AF6" si="4">IF(X7="",NA(),X7)</f>
        <v>43.72</v>
      </c>
      <c r="Y6" s="33">
        <f t="shared" si="4"/>
        <v>40.47</v>
      </c>
      <c r="Z6" s="33">
        <f t="shared" si="4"/>
        <v>38.549999999999997</v>
      </c>
      <c r="AA6" s="33">
        <f t="shared" si="4"/>
        <v>44.7</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3409.33</v>
      </c>
      <c r="BE6" s="33">
        <f t="shared" ref="BE6:BM6" si="7">IF(BE7="",NA(),BE7)</f>
        <v>2623.02</v>
      </c>
      <c r="BF6" s="33">
        <f t="shared" si="7"/>
        <v>2633.89</v>
      </c>
      <c r="BG6" s="33">
        <f t="shared" si="7"/>
        <v>2657.5</v>
      </c>
      <c r="BH6" s="33">
        <f t="shared" si="7"/>
        <v>3381.05</v>
      </c>
      <c r="BI6" s="33">
        <f t="shared" si="7"/>
        <v>1442.51</v>
      </c>
      <c r="BJ6" s="33">
        <f t="shared" si="7"/>
        <v>1496.15</v>
      </c>
      <c r="BK6" s="33">
        <f t="shared" si="7"/>
        <v>1462.56</v>
      </c>
      <c r="BL6" s="33">
        <f t="shared" si="7"/>
        <v>1486.62</v>
      </c>
      <c r="BM6" s="33">
        <f t="shared" si="7"/>
        <v>1510.14</v>
      </c>
      <c r="BN6" s="32" t="str">
        <f>IF(BN7="","",IF(BN7="-","【-】","【"&amp;SUBSTITUTE(TEXT(BN7,"#,##0.00"),"-","△")&amp;"】"))</f>
        <v>【1,242.90】</v>
      </c>
      <c r="BO6" s="33">
        <f>IF(BO7="",NA(),BO7)</f>
        <v>16.82</v>
      </c>
      <c r="BP6" s="33">
        <f t="shared" ref="BP6:BX6" si="8">IF(BP7="",NA(),BP7)</f>
        <v>20.11</v>
      </c>
      <c r="BQ6" s="33">
        <f t="shared" si="8"/>
        <v>20.6</v>
      </c>
      <c r="BR6" s="33">
        <f t="shared" si="8"/>
        <v>19.62</v>
      </c>
      <c r="BS6" s="33">
        <f t="shared" si="8"/>
        <v>22.19</v>
      </c>
      <c r="BT6" s="33">
        <f t="shared" si="8"/>
        <v>33.299999999999997</v>
      </c>
      <c r="BU6" s="33">
        <f t="shared" si="8"/>
        <v>33.01</v>
      </c>
      <c r="BV6" s="33">
        <f t="shared" si="8"/>
        <v>32.39</v>
      </c>
      <c r="BW6" s="33">
        <f t="shared" si="8"/>
        <v>24.39</v>
      </c>
      <c r="BX6" s="33">
        <f t="shared" si="8"/>
        <v>22.67</v>
      </c>
      <c r="BY6" s="32" t="str">
        <f>IF(BY7="","",IF(BY7="-","【-】","【"&amp;SUBSTITUTE(TEXT(BY7,"#,##0.00"),"-","△")&amp;"】"))</f>
        <v>【33.35】</v>
      </c>
      <c r="BZ6" s="33">
        <f>IF(BZ7="",NA(),BZ7)</f>
        <v>643.5</v>
      </c>
      <c r="CA6" s="33">
        <f t="shared" ref="CA6:CI6" si="9">IF(CA7="",NA(),CA7)</f>
        <v>664.09</v>
      </c>
      <c r="CB6" s="33">
        <f t="shared" si="9"/>
        <v>667.43</v>
      </c>
      <c r="CC6" s="33">
        <f t="shared" si="9"/>
        <v>722.37</v>
      </c>
      <c r="CD6" s="33">
        <f t="shared" si="9"/>
        <v>639.79</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48.59</v>
      </c>
      <c r="CL6" s="33">
        <f t="shared" ref="CL6:CT6" si="10">IF(CL7="",NA(),CL7)</f>
        <v>47.53</v>
      </c>
      <c r="CM6" s="33">
        <f t="shared" si="10"/>
        <v>46.48</v>
      </c>
      <c r="CN6" s="33">
        <f t="shared" si="10"/>
        <v>44.19</v>
      </c>
      <c r="CO6" s="33">
        <f t="shared" si="10"/>
        <v>44.49</v>
      </c>
      <c r="CP6" s="33">
        <f t="shared" si="10"/>
        <v>50.66</v>
      </c>
      <c r="CQ6" s="33">
        <f t="shared" si="10"/>
        <v>51.11</v>
      </c>
      <c r="CR6" s="33">
        <f t="shared" si="10"/>
        <v>50.49</v>
      </c>
      <c r="CS6" s="33">
        <f t="shared" si="10"/>
        <v>48.36</v>
      </c>
      <c r="CT6" s="33">
        <f t="shared" si="10"/>
        <v>48.7</v>
      </c>
      <c r="CU6" s="32" t="str">
        <f>IF(CU7="","",IF(CU7="-","【-】","【"&amp;SUBSTITUTE(TEXT(CU7,"#,##0.00"),"-","△")&amp;"】"))</f>
        <v>【57.58】</v>
      </c>
      <c r="CV6" s="33">
        <f>IF(CV7="",NA(),CV7)</f>
        <v>92.19</v>
      </c>
      <c r="CW6" s="33">
        <f t="shared" ref="CW6:DE6" si="11">IF(CW7="",NA(),CW7)</f>
        <v>90.89</v>
      </c>
      <c r="CX6" s="33">
        <f t="shared" si="11"/>
        <v>89.7</v>
      </c>
      <c r="CY6" s="33">
        <f t="shared" si="11"/>
        <v>90.58</v>
      </c>
      <c r="CZ6" s="33">
        <f t="shared" si="11"/>
        <v>88.69</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442097</v>
      </c>
      <c r="D7" s="35">
        <v>47</v>
      </c>
      <c r="E7" s="35">
        <v>1</v>
      </c>
      <c r="F7" s="35">
        <v>0</v>
      </c>
      <c r="G7" s="35">
        <v>0</v>
      </c>
      <c r="H7" s="35" t="s">
        <v>93</v>
      </c>
      <c r="I7" s="35" t="s">
        <v>94</v>
      </c>
      <c r="J7" s="35" t="s">
        <v>95</v>
      </c>
      <c r="K7" s="35" t="s">
        <v>96</v>
      </c>
      <c r="L7" s="35" t="s">
        <v>97</v>
      </c>
      <c r="M7" s="36" t="s">
        <v>98</v>
      </c>
      <c r="N7" s="36" t="s">
        <v>99</v>
      </c>
      <c r="O7" s="36">
        <v>3.96</v>
      </c>
      <c r="P7" s="36">
        <v>2480</v>
      </c>
      <c r="Q7" s="36">
        <v>23342</v>
      </c>
      <c r="R7" s="36">
        <v>206.24</v>
      </c>
      <c r="S7" s="36">
        <v>113.18</v>
      </c>
      <c r="T7" s="36">
        <v>922</v>
      </c>
      <c r="U7" s="36">
        <v>35.42</v>
      </c>
      <c r="V7" s="36">
        <v>26.03</v>
      </c>
      <c r="W7" s="36">
        <v>42.84</v>
      </c>
      <c r="X7" s="36">
        <v>43.72</v>
      </c>
      <c r="Y7" s="36">
        <v>40.47</v>
      </c>
      <c r="Z7" s="36">
        <v>38.549999999999997</v>
      </c>
      <c r="AA7" s="36">
        <v>44.7</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3409.33</v>
      </c>
      <c r="BE7" s="36">
        <v>2623.02</v>
      </c>
      <c r="BF7" s="36">
        <v>2633.89</v>
      </c>
      <c r="BG7" s="36">
        <v>2657.5</v>
      </c>
      <c r="BH7" s="36">
        <v>3381.05</v>
      </c>
      <c r="BI7" s="36">
        <v>1442.51</v>
      </c>
      <c r="BJ7" s="36">
        <v>1496.15</v>
      </c>
      <c r="BK7" s="36">
        <v>1462.56</v>
      </c>
      <c r="BL7" s="36">
        <v>1486.62</v>
      </c>
      <c r="BM7" s="36">
        <v>1510.14</v>
      </c>
      <c r="BN7" s="36">
        <v>1242.9000000000001</v>
      </c>
      <c r="BO7" s="36">
        <v>16.82</v>
      </c>
      <c r="BP7" s="36">
        <v>20.11</v>
      </c>
      <c r="BQ7" s="36">
        <v>20.6</v>
      </c>
      <c r="BR7" s="36">
        <v>19.62</v>
      </c>
      <c r="BS7" s="36">
        <v>22.19</v>
      </c>
      <c r="BT7" s="36">
        <v>33.299999999999997</v>
      </c>
      <c r="BU7" s="36">
        <v>33.01</v>
      </c>
      <c r="BV7" s="36">
        <v>32.39</v>
      </c>
      <c r="BW7" s="36">
        <v>24.39</v>
      </c>
      <c r="BX7" s="36">
        <v>22.67</v>
      </c>
      <c r="BY7" s="36">
        <v>33.35</v>
      </c>
      <c r="BZ7" s="36">
        <v>643.5</v>
      </c>
      <c r="CA7" s="36">
        <v>664.09</v>
      </c>
      <c r="CB7" s="36">
        <v>667.43</v>
      </c>
      <c r="CC7" s="36">
        <v>722.37</v>
      </c>
      <c r="CD7" s="36">
        <v>639.79</v>
      </c>
      <c r="CE7" s="36">
        <v>526.57000000000005</v>
      </c>
      <c r="CF7" s="36">
        <v>523.08000000000004</v>
      </c>
      <c r="CG7" s="36">
        <v>530.83000000000004</v>
      </c>
      <c r="CH7" s="36">
        <v>734.18</v>
      </c>
      <c r="CI7" s="36">
        <v>789.62</v>
      </c>
      <c r="CJ7" s="36">
        <v>524.69000000000005</v>
      </c>
      <c r="CK7" s="36">
        <v>48.59</v>
      </c>
      <c r="CL7" s="36">
        <v>47.53</v>
      </c>
      <c r="CM7" s="36">
        <v>46.48</v>
      </c>
      <c r="CN7" s="36">
        <v>44.19</v>
      </c>
      <c r="CO7" s="36">
        <v>44.49</v>
      </c>
      <c r="CP7" s="36">
        <v>50.66</v>
      </c>
      <c r="CQ7" s="36">
        <v>51.11</v>
      </c>
      <c r="CR7" s="36">
        <v>50.49</v>
      </c>
      <c r="CS7" s="36">
        <v>48.36</v>
      </c>
      <c r="CT7" s="36">
        <v>48.7</v>
      </c>
      <c r="CU7" s="36">
        <v>57.58</v>
      </c>
      <c r="CV7" s="36">
        <v>92.19</v>
      </c>
      <c r="CW7" s="36">
        <v>90.89</v>
      </c>
      <c r="CX7" s="36">
        <v>89.7</v>
      </c>
      <c r="CY7" s="36">
        <v>90.58</v>
      </c>
      <c r="CZ7" s="36">
        <v>88.69</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2016-12-02T02:22:58Z</dcterms:created>
  <dcterms:modified xsi:type="dcterms:W3CDTF">2017-02-21T09:24:06Z</dcterms:modified>
  <cp:category/>
</cp:coreProperties>
</file>