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20_財政係\地方公営企業\H28年度\01_地方公営企業決算状況調査\10経営比較分析表\02市回答\"/>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<sst xmlns="http://schemas.openxmlformats.org/spreadsheetml/2006/main" count="218" uniqueCount="108">
  <si>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</si>
  <si>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</si>
  <si>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</si>
  <si>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</si>
  <si>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</si>
  <si>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</si>
  <si>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</si>
  <si>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</si>
  <si>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</si>
  <si>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</si>
  <si>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</si>
  <si>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</si>
  <si>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</si>
  <si>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</si>
  <si>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</si>
  <si>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</si>
  <si>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</si>
  <si>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</si>
  <si>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</si>
  <si>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</si>
  <si>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</si>
  <si>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</si>
  <si>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</si>
  <si>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</si>
  <si>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</si>
  <si>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</si>
  <si>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</si>
  <si>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</si>
  <si>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</si>
  <si>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</si>
  <si>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</si>
  <si>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</si>
  <si>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</si>
  <si>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</si>
  <si>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</si>
  <si>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</si>
  <si>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</si>
  <si>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</si>
  <si>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</si>
  <si>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</si>
  <si>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</si>
  <si>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</si>
  <si>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</si>
  <si>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</si>
  <si>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</si>
  <si>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</si>
  <si>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</si>
  <si>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</si>
  <si>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</si>
  <si>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</si>
  <si>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</si>
  <si>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</si>
  <si>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</si>
  <si>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</si>
  <si>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</si>
  <si>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</si>
  <si>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</si>
  <si>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</si>
  <si>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</si>
  <si>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</si>
  <si>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</si>
  <si>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</si>
  <si>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</si>
  <si>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</si>
  <si>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</si>
  <si>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</si>
  <si>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</si>
  <si>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</si>
  <si>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</si>
  <si>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</si>
  <si>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</si>
  <si>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</si>
  <si>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</si>
  <si>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</si>
  <si>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</si>
  <si>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</si>
  <si>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</si>
  <si>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</si>
  <si>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</si>
  <si>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</si>
  <si>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</si>
  <si>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</si>
  <si>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</si>
  <si>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</si>
  <si>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</si>
  <si>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</si>
  <si>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</si>
  <si>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</si>
  <si>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</si>
  <si>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</si>
  <si>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</si>
  <si>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</si>
  <si>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</si>
  <si>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竹田市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</si>
  <si>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</si>
  <si>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</si>
  <si>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</si>
  <si>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</si>
  <si>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</si>
  <si>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</si>
  <si>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</si>
  <si>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</si>
  <si>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</si>
  <si>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</si>
  <si>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</si>
  <si>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①収益的収支比率は、平成26年度までは過去3年横ばい傾向でしたが、平成27年度は一般会計からの基準外繰入を抑制したため低下しています。
④近年減少傾向にあり、類似団体と比較しても低い水準にありますが、今後は、施設老朽化による改修費の増加が想定されることから、給水収益の更なる向上を図る必要があります。
⑤平成26年度の料金回収率低下は、上水道事業への統合に向けての費用が大きく増加したためです。27年度にそれ以前の率に戻りましたが、依然として回収率は低いことから、料金水準の適正化が喫緊の課題です。
⑥平成26年度は上水道事業への統合に向けての費用が大きく増加したため一時的に高くなっています。それ以外の年度は、類似団体や全国平均と比較しても低い水準にあります。
⑦施設利用率の低下は、給水人口減に伴うもので、施設の遊休化が懸念されています。
⑧有収率は、現在横ばい状態ですが、類似団体に比較すると大きく下回っており、有収率の低下が収益の低下を招いている一因にあります。今後は有収率の増加を目指しながら、修繕工事に取り組む必要があります。
</t>
    <rPh sb="10" eb="12">
      <t>ヘイセイ</t>
    </rPh>
    <rPh sb="33" eb="35">
      <t>ヘイセイ</t>
    </rPh>
    <rPh sb="40" eb="42">
      <t>イッパン</t>
    </rPh>
    <rPh sb="42" eb="44">
      <t>カイケイ</t>
    </rPh>
    <rPh sb="70" eb="72">
      <t>キンネン</t>
    </rPh>
    <rPh sb="72" eb="74">
      <t>ゲンショウ</t>
    </rPh>
    <rPh sb="74" eb="76">
      <t>ケイコウ</t>
    </rPh>
    <rPh sb="90" eb="91">
      <t>ヒク</t>
    </rPh>
    <rPh sb="92" eb="94">
      <t>スイジュン</t>
    </rPh>
    <rPh sb="105" eb="107">
      <t>シセツ</t>
    </rPh>
    <rPh sb="107" eb="110">
      <t>ロウキュウカ</t>
    </rPh>
    <rPh sb="113" eb="115">
      <t>カイシュウ</t>
    </rPh>
    <rPh sb="115" eb="116">
      <t>ヒ</t>
    </rPh>
    <rPh sb="117" eb="119">
      <t>ゾウカ</t>
    </rPh>
    <rPh sb="120" eb="122">
      <t>ソウテイ</t>
    </rPh>
    <rPh sb="130" eb="132">
      <t>キュウスイ</t>
    </rPh>
    <rPh sb="132" eb="134">
      <t>シュウエキ</t>
    </rPh>
    <rPh sb="135" eb="136">
      <t>サラ</t>
    </rPh>
    <rPh sb="138" eb="140">
      <t>コウジョウ</t>
    </rPh>
    <rPh sb="141" eb="142">
      <t>ハカ</t>
    </rPh>
    <rPh sb="143" eb="145">
      <t>ヒツヨウ</t>
    </rPh>
    <rPh sb="166" eb="168">
      <t>テイカ</t>
    </rPh>
    <rPh sb="180" eb="181">
      <t>ム</t>
    </rPh>
    <rPh sb="218" eb="220">
      <t>イゼン</t>
    </rPh>
    <rPh sb="239" eb="242">
      <t>テキセイカ</t>
    </rPh>
    <rPh sb="243" eb="245">
      <t>キッキン</t>
    </rPh>
    <rPh sb="246" eb="248">
      <t>カダイ</t>
    </rPh>
    <rPh sb="254" eb="256">
      <t>ヘイセイ</t>
    </rPh>
    <rPh sb="258" eb="259">
      <t>ネン</t>
    </rPh>
    <rPh sb="259" eb="260">
      <t>ド</t>
    </rPh>
    <rPh sb="287" eb="290">
      <t>イチジテキ</t>
    </rPh>
    <rPh sb="291" eb="292">
      <t>タカ</t>
    </rPh>
    <rPh sb="302" eb="304">
      <t>イガイ</t>
    </rPh>
    <rPh sb="305" eb="307">
      <t>ネンド</t>
    </rPh>
    <rPh sb="309" eb="311">
      <t>ルイジ</t>
    </rPh>
    <rPh sb="311" eb="313">
      <t>ダンタイ</t>
    </rPh>
    <rPh sb="314" eb="316">
      <t>ゼンコク</t>
    </rPh>
    <rPh sb="316" eb="318">
      <t>ヘイキン</t>
    </rPh>
    <rPh sb="319" eb="321">
      <t>ヒカク</t>
    </rPh>
    <rPh sb="324" eb="325">
      <t>ヒク</t>
    </rPh>
    <rPh sb="326" eb="328">
      <t>スイジュン</t>
    </rPh>
    <phoneticPr fontId="4"/>
  </si>
  <si>
    <t>③管路更新率は、類似団体や全国平均と比較しても低く、管路の更新が滞っていることが分かります。要因として財政的な面がもちろんありますが、将来的には施設の減価償却率に沿った計画を立て、更新していくことが水道事業の必須条件になります。</t>
    <rPh sb="13" eb="15">
      <t>ゼンコク</t>
    </rPh>
    <rPh sb="15" eb="17">
      <t>ヘイキン</t>
    </rPh>
    <rPh sb="87" eb="88">
      <t>タ</t>
    </rPh>
    <phoneticPr fontId="4"/>
  </si>
  <si>
    <t>　常態的に一般会計からの繰入に依存した状況にあることから、経営戦略を早急に策定するとともに、県内広域連携に向けての検討も進めながら、経営の健全化を推進していきます。</t>
    <rPh sb="1" eb="3">
      <t>ジョウタイ</t>
    </rPh>
    <rPh sb="3" eb="4">
      <t>テキ</t>
    </rPh>
    <rPh sb="5" eb="7">
      <t>イッパン</t>
    </rPh>
    <rPh sb="7" eb="9">
      <t>カイケイ</t>
    </rPh>
    <rPh sb="12" eb="14">
      <t>クリイレ</t>
    </rPh>
    <rPh sb="15" eb="17">
      <t>イゾン</t>
    </rPh>
    <rPh sb="19" eb="21">
      <t>ジョウキョウ</t>
    </rPh>
    <rPh sb="29" eb="31">
      <t>ケイエイ</t>
    </rPh>
    <rPh sb="31" eb="33">
      <t>センリャク</t>
    </rPh>
    <rPh sb="34" eb="36">
      <t>ソウキュウ</t>
    </rPh>
    <rPh sb="37" eb="39">
      <t>サクテイ</t>
    </rPh>
    <rPh sb="46" eb="47">
      <t>ケン</t>
    </rPh>
    <rPh sb="47" eb="48">
      <t>ナイ</t>
    </rPh>
    <rPh sb="48" eb="50">
      <t>コウイキ</t>
    </rPh>
    <rPh sb="50" eb="52">
      <t>レンケイ</t>
    </rPh>
    <rPh sb="53" eb="54">
      <t>ム</t>
    </rPh>
    <rPh sb="57" eb="59">
      <t>ケントウ</t>
    </rPh>
    <rPh sb="60" eb="61">
      <t>スス</t>
    </rPh>
    <rPh sb="66" eb="68">
      <t>ケイエイ</t>
    </rPh>
    <rPh sb="69" eb="72">
      <t>ケンゼンカ</t>
    </rPh>
    <rPh sb="73" eb="7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</si>
</sst>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c:v>
                </c:pt>
                <c:pt idx="1">
                  <c:v>0.38</c:v>
                </c:pt>
                <c:pt idx="2">
                  <c:v>0.26</c:v>
                </c:pt>
                <c:pt idx="3">
                  <c:v>0.43</c:v>
                </c:pt>
                <c:pt idx="4">
                  <c:v>0.22</c:v>
                </c:pt>
              </c:numCache>
            </c:numRef>
          </c:val>
        </c:ser>
        <c:dLbls>
          <c:showLegendKey val="0"/>
          <c:showVal val="0"/>
          <c:showCatName val="0"/>
          <c:showSerName val="0"/>
          <c:showPercent val="0"/>
          <c:showBubbleSize val="0"/>
        </c:dLbls>
        <c:gapWidth val="150"/>
        <c:axId val="106372112"/>
        <c:axId val="10637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06372112"/>
        <c:axId val="106372496"/>
      </c:lineChart>
      <c:dateAx>
        <c:axId val="106372112"/>
        <c:scaling>
          <c:orientation val="minMax"/>
        </c:scaling>
        <c:delete val="1"/>
        <c:axPos val="b"/>
        <c:numFmt formatCode="ge" sourceLinked="1"/>
        <c:majorTickMark val="none"/>
        <c:minorTickMark val="none"/>
        <c:tickLblPos val="none"/>
        <c:crossAx val="106372496"/>
        <c:crosses val="autoZero"/>
        <c:auto val="1"/>
        <c:lblOffset val="100"/>
        <c:baseTimeUnit val="years"/>
      </c:dateAx>
      <c:valAx>
        <c:axId val="10637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7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57.97</c:v>
                </c:pt>
                <c:pt idx="1">
                  <c:v>58.38</c:v>
                </c:pt>
                <c:pt idx="2">
                  <c:v>58.28</c:v>
                </c:pt>
                <c:pt idx="3">
                  <c:v>56.58</c:v>
                </c:pt>
                <c:pt idx="4">
                  <c:v>56.13</c:v>
                </c:pt>
              </c:numCache>
            </c:numRef>
          </c:val>
        </c:ser>
        <c:dLbls>
          <c:showLegendKey val="0"/>
          <c:showVal val="0"/>
          <c:showCatName val="0"/>
          <c:showSerName val="0"/>
          <c:showPercent val="0"/>
          <c:showBubbleSize val="0"/>
        </c:dLbls>
        <c:gapWidth val="150"/>
        <c:axId val="216166072"/>
        <c:axId val="21643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216166072"/>
        <c:axId val="216438600"/>
      </c:lineChart>
      <c:dateAx>
        <c:axId val="216166072"/>
        <c:scaling>
          <c:orientation val="minMax"/>
        </c:scaling>
        <c:delete val="1"/>
        <c:axPos val="b"/>
        <c:numFmt formatCode="ge" sourceLinked="1"/>
        <c:majorTickMark val="none"/>
        <c:minorTickMark val="none"/>
        <c:tickLblPos val="none"/>
        <c:crossAx val="216438600"/>
        <c:crosses val="autoZero"/>
        <c:auto val="1"/>
        <c:lblOffset val="100"/>
        <c:baseTimeUnit val="years"/>
      </c:dateAx>
      <c:valAx>
        <c:axId val="21643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6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69</c:v>
                </c:pt>
                <c:pt idx="1">
                  <c:v>69</c:v>
                </c:pt>
                <c:pt idx="2">
                  <c:v>69</c:v>
                </c:pt>
                <c:pt idx="3">
                  <c:v>69</c:v>
                </c:pt>
                <c:pt idx="4">
                  <c:v>69</c:v>
                </c:pt>
              </c:numCache>
            </c:numRef>
          </c:val>
        </c:ser>
        <c:dLbls>
          <c:showLegendKey val="0"/>
          <c:showVal val="0"/>
          <c:showCatName val="0"/>
          <c:showSerName val="0"/>
          <c:showPercent val="0"/>
          <c:showBubbleSize val="0"/>
        </c:dLbls>
        <c:gapWidth val="150"/>
        <c:axId val="216439776"/>
        <c:axId val="216440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216439776"/>
        <c:axId val="216440168"/>
      </c:lineChart>
      <c:dateAx>
        <c:axId val="216439776"/>
        <c:scaling>
          <c:orientation val="minMax"/>
        </c:scaling>
        <c:delete val="1"/>
        <c:axPos val="b"/>
        <c:numFmt formatCode="ge" sourceLinked="1"/>
        <c:majorTickMark val="none"/>
        <c:minorTickMark val="none"/>
        <c:tickLblPos val="none"/>
        <c:crossAx val="216440168"/>
        <c:crosses val="autoZero"/>
        <c:auto val="1"/>
        <c:lblOffset val="100"/>
        <c:baseTimeUnit val="years"/>
      </c:dateAx>
      <c:valAx>
        <c:axId val="216440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83.8</c:v>
                </c:pt>
                <c:pt idx="1">
                  <c:v>80.55</c:v>
                </c:pt>
                <c:pt idx="2">
                  <c:v>80.489999999999995</c:v>
                </c:pt>
                <c:pt idx="3">
                  <c:v>80.430000000000007</c:v>
                </c:pt>
                <c:pt idx="4">
                  <c:v>74.48</c:v>
                </c:pt>
              </c:numCache>
            </c:numRef>
          </c:val>
        </c:ser>
        <c:dLbls>
          <c:showLegendKey val="0"/>
          <c:showVal val="0"/>
          <c:showCatName val="0"/>
          <c:showSerName val="0"/>
          <c:showPercent val="0"/>
          <c:showBubbleSize val="0"/>
        </c:dLbls>
        <c:gapWidth val="150"/>
        <c:axId val="215418384"/>
        <c:axId val="21558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215418384"/>
        <c:axId val="215585296"/>
      </c:lineChart>
      <c:dateAx>
        <c:axId val="215418384"/>
        <c:scaling>
          <c:orientation val="minMax"/>
        </c:scaling>
        <c:delete val="1"/>
        <c:axPos val="b"/>
        <c:numFmt formatCode="ge" sourceLinked="1"/>
        <c:majorTickMark val="none"/>
        <c:minorTickMark val="none"/>
        <c:tickLblPos val="none"/>
        <c:crossAx val="215585296"/>
        <c:crosses val="autoZero"/>
        <c:auto val="1"/>
        <c:lblOffset val="100"/>
        <c:baseTimeUnit val="years"/>
      </c:dateAx>
      <c:valAx>
        <c:axId val="21558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41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6255880"/>
        <c:axId val="21620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6255880"/>
        <c:axId val="216202232"/>
      </c:lineChart>
      <c:dateAx>
        <c:axId val="216255880"/>
        <c:scaling>
          <c:orientation val="minMax"/>
        </c:scaling>
        <c:delete val="1"/>
        <c:axPos val="b"/>
        <c:numFmt formatCode="ge" sourceLinked="1"/>
        <c:majorTickMark val="none"/>
        <c:minorTickMark val="none"/>
        <c:tickLblPos val="none"/>
        <c:crossAx val="216202232"/>
        <c:crosses val="autoZero"/>
        <c:auto val="1"/>
        <c:lblOffset val="100"/>
        <c:baseTimeUnit val="years"/>
      </c:dateAx>
      <c:valAx>
        <c:axId val="21620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25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414064"/>
        <c:axId val="14841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14064"/>
        <c:axId val="148414456"/>
      </c:lineChart>
      <c:dateAx>
        <c:axId val="148414064"/>
        <c:scaling>
          <c:orientation val="minMax"/>
        </c:scaling>
        <c:delete val="1"/>
        <c:axPos val="b"/>
        <c:numFmt formatCode="ge" sourceLinked="1"/>
        <c:majorTickMark val="none"/>
        <c:minorTickMark val="none"/>
        <c:tickLblPos val="none"/>
        <c:crossAx val="148414456"/>
        <c:crosses val="autoZero"/>
        <c:auto val="1"/>
        <c:lblOffset val="100"/>
        <c:baseTimeUnit val="years"/>
      </c:dateAx>
      <c:valAx>
        <c:axId val="14841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1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5974008"/>
        <c:axId val="21597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5974008"/>
        <c:axId val="215974400"/>
      </c:lineChart>
      <c:dateAx>
        <c:axId val="215974008"/>
        <c:scaling>
          <c:orientation val="minMax"/>
        </c:scaling>
        <c:delete val="1"/>
        <c:axPos val="b"/>
        <c:numFmt formatCode="ge" sourceLinked="1"/>
        <c:majorTickMark val="none"/>
        <c:minorTickMark val="none"/>
        <c:tickLblPos val="none"/>
        <c:crossAx val="215974400"/>
        <c:crosses val="autoZero"/>
        <c:auto val="1"/>
        <c:lblOffset val="100"/>
        <c:baseTimeUnit val="years"/>
      </c:dateAx>
      <c:valAx>
        <c:axId val="2159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7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413672"/>
        <c:axId val="1484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413672"/>
        <c:axId val="148413280"/>
      </c:lineChart>
      <c:dateAx>
        <c:axId val="148413672"/>
        <c:scaling>
          <c:orientation val="minMax"/>
        </c:scaling>
        <c:delete val="1"/>
        <c:axPos val="b"/>
        <c:numFmt formatCode="ge" sourceLinked="1"/>
        <c:majorTickMark val="none"/>
        <c:minorTickMark val="none"/>
        <c:tickLblPos val="none"/>
        <c:crossAx val="148413280"/>
        <c:crosses val="autoZero"/>
        <c:auto val="1"/>
        <c:lblOffset val="100"/>
        <c:baseTimeUnit val="years"/>
      </c:dateAx>
      <c:valAx>
        <c:axId val="1484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1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1019.49</c:v>
                </c:pt>
                <c:pt idx="1">
                  <c:v>1042.23</c:v>
                </c:pt>
                <c:pt idx="2">
                  <c:v>986.98</c:v>
                </c:pt>
                <c:pt idx="3">
                  <c:v>938.84</c:v>
                </c:pt>
                <c:pt idx="4">
                  <c:v>864.09</c:v>
                </c:pt>
              </c:numCache>
            </c:numRef>
          </c:val>
        </c:ser>
        <c:dLbls>
          <c:showLegendKey val="0"/>
          <c:showVal val="0"/>
          <c:showCatName val="0"/>
          <c:showSerName val="0"/>
          <c:showPercent val="0"/>
          <c:showBubbleSize val="0"/>
        </c:dLbls>
        <c:gapWidth val="150"/>
        <c:axId val="215973616"/>
        <c:axId val="21597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215973616"/>
        <c:axId val="215975576"/>
      </c:lineChart>
      <c:dateAx>
        <c:axId val="215973616"/>
        <c:scaling>
          <c:orientation val="minMax"/>
        </c:scaling>
        <c:delete val="1"/>
        <c:axPos val="b"/>
        <c:numFmt formatCode="ge" sourceLinked="1"/>
        <c:majorTickMark val="none"/>
        <c:minorTickMark val="none"/>
        <c:tickLblPos val="none"/>
        <c:crossAx val="215975576"/>
        <c:crosses val="autoZero"/>
        <c:auto val="1"/>
        <c:lblOffset val="100"/>
        <c:baseTimeUnit val="years"/>
      </c:dateAx>
      <c:valAx>
        <c:axId val="21597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97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63.88</c:v>
                </c:pt>
                <c:pt idx="1">
                  <c:v>59.84</c:v>
                </c:pt>
                <c:pt idx="2">
                  <c:v>62.97</c:v>
                </c:pt>
                <c:pt idx="3">
                  <c:v>42.25</c:v>
                </c:pt>
                <c:pt idx="4">
                  <c:v>57.89</c:v>
                </c:pt>
              </c:numCache>
            </c:numRef>
          </c:val>
        </c:ser>
        <c:dLbls>
          <c:showLegendKey val="0"/>
          <c:showVal val="0"/>
          <c:showCatName val="0"/>
          <c:showSerName val="0"/>
          <c:showPercent val="0"/>
          <c:showBubbleSize val="0"/>
        </c:dLbls>
        <c:gapWidth val="150"/>
        <c:axId val="216162936"/>
        <c:axId val="21616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216162936"/>
        <c:axId val="216163328"/>
      </c:lineChart>
      <c:dateAx>
        <c:axId val="216162936"/>
        <c:scaling>
          <c:orientation val="minMax"/>
        </c:scaling>
        <c:delete val="1"/>
        <c:axPos val="b"/>
        <c:numFmt formatCode="ge" sourceLinked="1"/>
        <c:majorTickMark val="none"/>
        <c:minorTickMark val="none"/>
        <c:tickLblPos val="none"/>
        <c:crossAx val="216163328"/>
        <c:crosses val="autoZero"/>
        <c:auto val="1"/>
        <c:lblOffset val="100"/>
        <c:baseTimeUnit val="years"/>
      </c:dateAx>
      <c:valAx>
        <c:axId val="21616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6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232.37</c:v>
                </c:pt>
                <c:pt idx="1">
                  <c:v>247.71</c:v>
                </c:pt>
                <c:pt idx="2">
                  <c:v>238.68</c:v>
                </c:pt>
                <c:pt idx="3">
                  <c:v>359.79</c:v>
                </c:pt>
                <c:pt idx="4">
                  <c:v>269.13</c:v>
                </c:pt>
              </c:numCache>
            </c:numRef>
          </c:val>
        </c:ser>
        <c:dLbls>
          <c:showLegendKey val="0"/>
          <c:showVal val="0"/>
          <c:showCatName val="0"/>
          <c:showSerName val="0"/>
          <c:showPercent val="0"/>
          <c:showBubbleSize val="0"/>
        </c:dLbls>
        <c:gapWidth val="150"/>
        <c:axId val="216164504"/>
        <c:axId val="2161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216164504"/>
        <c:axId val="216164896"/>
      </c:lineChart>
      <c:dateAx>
        <c:axId val="216164504"/>
        <c:scaling>
          <c:orientation val="minMax"/>
        </c:scaling>
        <c:delete val="1"/>
        <c:axPos val="b"/>
        <c:numFmt formatCode="ge" sourceLinked="1"/>
        <c:majorTickMark val="none"/>
        <c:minorTickMark val="none"/>
        <c:tickLblPos val="none"/>
        <c:crossAx val="216164896"/>
        <c:crosses val="autoZero"/>
        <c:auto val="1"/>
        <c:lblOffset val="100"/>
        <c:baseTimeUnit val="years"/>
      </c:dateAx>
      <c:valAx>
        <c:axId val="2161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16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大分県　竹田市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23278</v>
      </c>
      <c r="AJ8" s="74"/>
      <c r="AK8" s="74"/>
      <c r="AL8" s="74"/>
      <c r="AM8" s="74"/>
      <c r="AN8" s="74"/>
      <c r="AO8" s="74"/>
      <c r="AP8" s="75"/>
      <c r="AQ8" s="56">
        <f>データ!R6</f>
        <v>477.53</v>
      </c>
      <c r="AR8" s="56"/>
      <c r="AS8" s="56"/>
      <c r="AT8" s="56"/>
      <c r="AU8" s="56"/>
      <c r="AV8" s="56"/>
      <c r="AW8" s="56"/>
      <c r="AX8" s="56"/>
      <c r="AY8" s="56">
        <f>データ!S6</f>
        <v>48.75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29.16</v>
      </c>
      <c r="S10" s="56"/>
      <c r="T10" s="56"/>
      <c r="U10" s="56"/>
      <c r="V10" s="56"/>
      <c r="W10" s="56"/>
      <c r="X10" s="56"/>
      <c r="Y10" s="56"/>
      <c r="Z10" s="64">
        <f>データ!P6</f>
        <v>2970</v>
      </c>
      <c r="AA10" s="64"/>
      <c r="AB10" s="64"/>
      <c r="AC10" s="64"/>
      <c r="AD10" s="64"/>
      <c r="AE10" s="64"/>
      <c r="AF10" s="64"/>
      <c r="AG10" s="64"/>
      <c r="AH10" s="2"/>
      <c r="AI10" s="64">
        <f>データ!T6</f>
        <v>6739</v>
      </c>
      <c r="AJ10" s="64"/>
      <c r="AK10" s="64"/>
      <c r="AL10" s="64"/>
      <c r="AM10" s="64"/>
      <c r="AN10" s="64"/>
      <c r="AO10" s="64"/>
      <c r="AP10" s="64"/>
      <c r="AQ10" s="56">
        <f>データ!U6</f>
        <v>55.75</v>
      </c>
      <c r="AR10" s="56"/>
      <c r="AS10" s="56"/>
      <c r="AT10" s="56"/>
      <c r="AU10" s="56"/>
      <c r="AV10" s="56"/>
      <c r="AW10" s="56"/>
      <c r="AX10" s="56"/>
      <c r="AY10" s="56">
        <f>データ!V6</f>
        <v>120.88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442089</v>
      </c>
      <c r="D6" s="31">
        <f t="shared" si="3"/>
        <v>47</v>
      </c>
      <c r="E6" s="31">
        <f t="shared" si="3"/>
        <v>1</v>
      </c>
      <c r="F6" s="31">
        <f t="shared" si="3"/>
        <v>0</v>
      </c>
      <c r="G6" s="31">
        <f t="shared" si="3"/>
        <v>0</v>
      </c>
      <c r="H6" s="31" t="str">
        <f t="shared" si="3"/>
        <v>大分県　竹田市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29.16</v>
      </c>
      <c r="P6" s="32">
        <f t="shared" si="3"/>
        <v>2970</v>
      </c>
      <c r="Q6" s="32">
        <f t="shared" si="3"/>
        <v>23278</v>
      </c>
      <c r="R6" s="32">
        <f t="shared" si="3"/>
        <v>477.53</v>
      </c>
      <c r="S6" s="32">
        <f t="shared" si="3"/>
        <v>48.75</v>
      </c>
      <c r="T6" s="32">
        <f t="shared" si="3"/>
        <v>6739</v>
      </c>
      <c r="U6" s="32">
        <f t="shared" si="3"/>
        <v>55.75</v>
      </c>
      <c r="V6" s="32">
        <f t="shared" si="3"/>
        <v>120.88</v>
      </c>
      <c r="W6" s="33">
        <f>IF(W7="",NA(),W7)</f>
        <v>83.8</v>
      </c>
      <c r="X6" s="33">
        <f t="shared" ref="X6:AF6" si="4">IF(X7="",NA(),X7)</f>
        <v>80.55</v>
      </c>
      <c r="Y6" s="33">
        <f t="shared" si="4"/>
        <v>80.489999999999995</v>
      </c>
      <c r="Z6" s="33">
        <f t="shared" si="4"/>
        <v>80.430000000000007</v>
      </c>
      <c r="AA6" s="33">
        <f t="shared" si="4"/>
        <v>74.48</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1019.49</v>
      </c>
      <c r="BE6" s="33">
        <f t="shared" ref="BE6:BM6" si="7">IF(BE7="",NA(),BE7)</f>
        <v>1042.23</v>
      </c>
      <c r="BF6" s="33">
        <f t="shared" si="7"/>
        <v>986.98</v>
      </c>
      <c r="BG6" s="33">
        <f t="shared" si="7"/>
        <v>938.84</v>
      </c>
      <c r="BH6" s="33">
        <f t="shared" si="7"/>
        <v>864.09</v>
      </c>
      <c r="BI6" s="33">
        <f t="shared" si="7"/>
        <v>1168.8</v>
      </c>
      <c r="BJ6" s="33">
        <f t="shared" si="7"/>
        <v>1158.82</v>
      </c>
      <c r="BK6" s="33">
        <f t="shared" si="7"/>
        <v>1167.7</v>
      </c>
      <c r="BL6" s="33">
        <f t="shared" si="7"/>
        <v>1228.58</v>
      </c>
      <c r="BM6" s="33">
        <f t="shared" si="7"/>
        <v>1280.18</v>
      </c>
      <c r="BN6" s="32" t="str">
        <f>IF(BN7="","",IF(BN7="-","【-】","【"&amp;SUBSTITUTE(TEXT(BN7,"#,##0.00"),"-","△")&amp;"】"))</f>
        <v>【1,242.90】</v>
      </c>
      <c r="BO6" s="33">
        <f>IF(BO7="",NA(),BO7)</f>
        <v>63.88</v>
      </c>
      <c r="BP6" s="33">
        <f t="shared" ref="BP6:BX6" si="8">IF(BP7="",NA(),BP7)</f>
        <v>59.84</v>
      </c>
      <c r="BQ6" s="33">
        <f t="shared" si="8"/>
        <v>62.97</v>
      </c>
      <c r="BR6" s="33">
        <f t="shared" si="8"/>
        <v>42.25</v>
      </c>
      <c r="BS6" s="33">
        <f t="shared" si="8"/>
        <v>57.89</v>
      </c>
      <c r="BT6" s="33">
        <f t="shared" si="8"/>
        <v>56.44</v>
      </c>
      <c r="BU6" s="33">
        <f t="shared" si="8"/>
        <v>55.6</v>
      </c>
      <c r="BV6" s="33">
        <f t="shared" si="8"/>
        <v>54.43</v>
      </c>
      <c r="BW6" s="33">
        <f t="shared" si="8"/>
        <v>53.81</v>
      </c>
      <c r="BX6" s="33">
        <f t="shared" si="8"/>
        <v>53.62</v>
      </c>
      <c r="BY6" s="32" t="str">
        <f>IF(BY7="","",IF(BY7="-","【-】","【"&amp;SUBSTITUTE(TEXT(BY7,"#,##0.00"),"-","△")&amp;"】"))</f>
        <v>【33.35】</v>
      </c>
      <c r="BZ6" s="33">
        <f>IF(BZ7="",NA(),BZ7)</f>
        <v>232.37</v>
      </c>
      <c r="CA6" s="33">
        <f t="shared" ref="CA6:CI6" si="9">IF(CA7="",NA(),CA7)</f>
        <v>247.71</v>
      </c>
      <c r="CB6" s="33">
        <f t="shared" si="9"/>
        <v>238.68</v>
      </c>
      <c r="CC6" s="33">
        <f t="shared" si="9"/>
        <v>359.79</v>
      </c>
      <c r="CD6" s="33">
        <f t="shared" si="9"/>
        <v>269.13</v>
      </c>
      <c r="CE6" s="33">
        <f t="shared" si="9"/>
        <v>270.7</v>
      </c>
      <c r="CF6" s="33">
        <f t="shared" si="9"/>
        <v>275.86</v>
      </c>
      <c r="CG6" s="33">
        <f t="shared" si="9"/>
        <v>279.8</v>
      </c>
      <c r="CH6" s="33">
        <f t="shared" si="9"/>
        <v>284.64999999999998</v>
      </c>
      <c r="CI6" s="33">
        <f t="shared" si="9"/>
        <v>287.7</v>
      </c>
      <c r="CJ6" s="32" t="str">
        <f>IF(CJ7="","",IF(CJ7="-","【-】","【"&amp;SUBSTITUTE(TEXT(CJ7,"#,##0.00"),"-","△")&amp;"】"))</f>
        <v>【524.69】</v>
      </c>
      <c r="CK6" s="33">
        <f>IF(CK7="",NA(),CK7)</f>
        <v>57.97</v>
      </c>
      <c r="CL6" s="33">
        <f t="shared" ref="CL6:CT6" si="10">IF(CL7="",NA(),CL7)</f>
        <v>58.38</v>
      </c>
      <c r="CM6" s="33">
        <f t="shared" si="10"/>
        <v>58.28</v>
      </c>
      <c r="CN6" s="33">
        <f t="shared" si="10"/>
        <v>56.58</v>
      </c>
      <c r="CO6" s="33">
        <f t="shared" si="10"/>
        <v>56.13</v>
      </c>
      <c r="CP6" s="33">
        <f t="shared" si="10"/>
        <v>59.84</v>
      </c>
      <c r="CQ6" s="33">
        <f t="shared" si="10"/>
        <v>60.66</v>
      </c>
      <c r="CR6" s="33">
        <f t="shared" si="10"/>
        <v>60.17</v>
      </c>
      <c r="CS6" s="33">
        <f t="shared" si="10"/>
        <v>58.96</v>
      </c>
      <c r="CT6" s="33">
        <f t="shared" si="10"/>
        <v>58.1</v>
      </c>
      <c r="CU6" s="32" t="str">
        <f>IF(CU7="","",IF(CU7="-","【-】","【"&amp;SUBSTITUTE(TEXT(CU7,"#,##0.00"),"-","△")&amp;"】"))</f>
        <v>【57.58】</v>
      </c>
      <c r="CV6" s="33">
        <f>IF(CV7="",NA(),CV7)</f>
        <v>69</v>
      </c>
      <c r="CW6" s="33">
        <f t="shared" ref="CW6:DE6" si="11">IF(CW7="",NA(),CW7)</f>
        <v>69</v>
      </c>
      <c r="CX6" s="33">
        <f t="shared" si="11"/>
        <v>69</v>
      </c>
      <c r="CY6" s="33">
        <f t="shared" si="11"/>
        <v>69</v>
      </c>
      <c r="CZ6" s="33">
        <f t="shared" si="11"/>
        <v>69</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0.5</v>
      </c>
      <c r="ED6" s="33">
        <f t="shared" ref="ED6:EL6" si="14">IF(ED7="",NA(),ED7)</f>
        <v>0.38</v>
      </c>
      <c r="EE6" s="33">
        <f t="shared" si="14"/>
        <v>0.26</v>
      </c>
      <c r="EF6" s="33">
        <f t="shared" si="14"/>
        <v>0.43</v>
      </c>
      <c r="EG6" s="33">
        <f t="shared" si="14"/>
        <v>0.22</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442089</v>
      </c>
      <c r="D7" s="35">
        <v>47</v>
      </c>
      <c r="E7" s="35">
        <v>1</v>
      </c>
      <c r="F7" s="35">
        <v>0</v>
      </c>
      <c r="G7" s="35">
        <v>0</v>
      </c>
      <c r="H7" s="35" t="s">
        <v>93</v>
      </c>
      <c r="I7" s="35" t="s">
        <v>94</v>
      </c>
      <c r="J7" s="35" t="s">
        <v>95</v>
      </c>
      <c r="K7" s="35" t="s">
        <v>96</v>
      </c>
      <c r="L7" s="35" t="s">
        <v>97</v>
      </c>
      <c r="M7" s="36" t="s">
        <v>98</v>
      </c>
      <c r="N7" s="36" t="s">
        <v>99</v>
      </c>
      <c r="O7" s="36">
        <v>29.16</v>
      </c>
      <c r="P7" s="36">
        <v>2970</v>
      </c>
      <c r="Q7" s="36">
        <v>23278</v>
      </c>
      <c r="R7" s="36">
        <v>477.53</v>
      </c>
      <c r="S7" s="36">
        <v>48.75</v>
      </c>
      <c r="T7" s="36">
        <v>6739</v>
      </c>
      <c r="U7" s="36">
        <v>55.75</v>
      </c>
      <c r="V7" s="36">
        <v>120.88</v>
      </c>
      <c r="W7" s="36">
        <v>83.8</v>
      </c>
      <c r="X7" s="36">
        <v>80.55</v>
      </c>
      <c r="Y7" s="36">
        <v>80.489999999999995</v>
      </c>
      <c r="Z7" s="36">
        <v>80.430000000000007</v>
      </c>
      <c r="AA7" s="36">
        <v>74.48</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1019.49</v>
      </c>
      <c r="BE7" s="36">
        <v>1042.23</v>
      </c>
      <c r="BF7" s="36">
        <v>986.98</v>
      </c>
      <c r="BG7" s="36">
        <v>938.84</v>
      </c>
      <c r="BH7" s="36">
        <v>864.09</v>
      </c>
      <c r="BI7" s="36">
        <v>1168.8</v>
      </c>
      <c r="BJ7" s="36">
        <v>1158.82</v>
      </c>
      <c r="BK7" s="36">
        <v>1167.7</v>
      </c>
      <c r="BL7" s="36">
        <v>1228.58</v>
      </c>
      <c r="BM7" s="36">
        <v>1280.18</v>
      </c>
      <c r="BN7" s="36">
        <v>1242.9000000000001</v>
      </c>
      <c r="BO7" s="36">
        <v>63.88</v>
      </c>
      <c r="BP7" s="36">
        <v>59.84</v>
      </c>
      <c r="BQ7" s="36">
        <v>62.97</v>
      </c>
      <c r="BR7" s="36">
        <v>42.25</v>
      </c>
      <c r="BS7" s="36">
        <v>57.89</v>
      </c>
      <c r="BT7" s="36">
        <v>56.44</v>
      </c>
      <c r="BU7" s="36">
        <v>55.6</v>
      </c>
      <c r="BV7" s="36">
        <v>54.43</v>
      </c>
      <c r="BW7" s="36">
        <v>53.81</v>
      </c>
      <c r="BX7" s="36">
        <v>53.62</v>
      </c>
      <c r="BY7" s="36">
        <v>33.35</v>
      </c>
      <c r="BZ7" s="36">
        <v>232.37</v>
      </c>
      <c r="CA7" s="36">
        <v>247.71</v>
      </c>
      <c r="CB7" s="36">
        <v>238.68</v>
      </c>
      <c r="CC7" s="36">
        <v>359.79</v>
      </c>
      <c r="CD7" s="36">
        <v>269.13</v>
      </c>
      <c r="CE7" s="36">
        <v>270.7</v>
      </c>
      <c r="CF7" s="36">
        <v>275.86</v>
      </c>
      <c r="CG7" s="36">
        <v>279.8</v>
      </c>
      <c r="CH7" s="36">
        <v>284.64999999999998</v>
      </c>
      <c r="CI7" s="36">
        <v>287.7</v>
      </c>
      <c r="CJ7" s="36">
        <v>524.69000000000005</v>
      </c>
      <c r="CK7" s="36">
        <v>57.97</v>
      </c>
      <c r="CL7" s="36">
        <v>58.38</v>
      </c>
      <c r="CM7" s="36">
        <v>58.28</v>
      </c>
      <c r="CN7" s="36">
        <v>56.58</v>
      </c>
      <c r="CO7" s="36">
        <v>56.13</v>
      </c>
      <c r="CP7" s="36">
        <v>59.84</v>
      </c>
      <c r="CQ7" s="36">
        <v>60.66</v>
      </c>
      <c r="CR7" s="36">
        <v>60.17</v>
      </c>
      <c r="CS7" s="36">
        <v>58.96</v>
      </c>
      <c r="CT7" s="36">
        <v>58.1</v>
      </c>
      <c r="CU7" s="36">
        <v>57.58</v>
      </c>
      <c r="CV7" s="36">
        <v>69</v>
      </c>
      <c r="CW7" s="36">
        <v>69</v>
      </c>
      <c r="CX7" s="36">
        <v>69</v>
      </c>
      <c r="CY7" s="36">
        <v>69</v>
      </c>
      <c r="CZ7" s="36">
        <v>69</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0.5</v>
      </c>
      <c r="ED7" s="36">
        <v>0.38</v>
      </c>
      <c r="EE7" s="36">
        <v>0.26</v>
      </c>
      <c r="EF7" s="36">
        <v>0.43</v>
      </c>
      <c r="EG7" s="36">
        <v>0.22</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2017-01-26T05:44:51Z</cp:lastPrinted>
  <dcterms:created xsi:type="dcterms:W3CDTF">2016-12-02T02:22:58Z</dcterms:created>
  <dcterms:modified xsi:type="dcterms:W3CDTF">2017-01-26T06:06:46Z</dcterms:modified>
  <cp:category/>
</cp:coreProperties>
</file>