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<sst xmlns="http://schemas.openxmlformats.org/spreadsheetml/2006/main" count="220" uniqueCount="110">
  <si>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</si>
  <si>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</si>
  <si>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</si>
  <si>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</si>
  <si>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</si>
  <si>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</si>
  <si>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</si>
  <si>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</si>
  <si>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</si>
  <si>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</si>
  <si>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</si>
  <si>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</si>
  <si>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</si>
  <si>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</si>
  <si>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</si>
  <si>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</si>
  <si>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</si>
  <si>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</si>
  <si>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</si>
  <si>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</si>
  <si>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</si>
  <si>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</si>
  <si>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</si>
  <si>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</si>
  <si>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</si>
  <si>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</si>
  <si>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</si>
  <si>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</si>
  <si>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</si>
  <si>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</si>
  <si>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</si>
  <si>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</si>
  <si>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</si>
  <si>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</si>
  <si>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</si>
  <si>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</si>
  <si>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</si>
  <si>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</si>
  <si>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</si>
  <si>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</si>
  <si>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</si>
  <si>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</si>
  <si>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</si>
  <si>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</si>
  <si>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</si>
  <si>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</si>
  <si>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</si>
  <si>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</si>
  <si>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</si>
  <si>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</si>
  <si>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</si>
  <si>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</si>
  <si>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</si>
  <si>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</si>
  <si>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</si>
  <si>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</si>
  <si>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</si>
  <si>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</si>
  <si>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</si>
  <si>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</si>
  <si>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</si>
  <si>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</si>
  <si>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</si>
  <si>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</si>
  <si>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</si>
  <si>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</si>
  <si>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</si>
  <si>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</si>
  <si>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</si>
  <si>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</si>
  <si>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</si>
  <si>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</si>
  <si>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</si>
  <si>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</si>
  <si>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</si>
  <si>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</si>
  <si>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</si>
  <si>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</si>
  <si>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</si>
  <si>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</si>
  <si>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</si>
  <si>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</si>
  <si>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</si>
  <si>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</si>
  <si>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</si>
  <si>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</si>
  <si>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</si>
  <si>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</si>
  <si>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</si>
  <si>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</si>
  <si>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</si>
  <si>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</si>
  <si>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</si>
  <si>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</si>
  <si>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</si>
  <si>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</si>
  <si>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大分市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</si>
  <si>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</si>
  <si>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</si>
  <si>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</si>
  <si>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</si>
  <si>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</si>
  <si>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</si>
  <si>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</si>
  <si>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</si>
  <si>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</si>
  <si>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</si>
  <si>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経常収支【1】は赤字が継続しおり、これに伴い累積欠損金比率【2】流動比率【3】経費回収率【5】が平均に満たない状況の要因となっている。汚水処理費【6】が平均より高いことが経常収支を圧迫している一因となっていると思われます。
　単年度の経常収支【1】は経年で見ると改善傾向にありますが、多くの指標の更なる改善のためには、経常収支【1】の黒字化が必要となることから、今まで以上に収入を確保する取組や、事業の効率化、最適化等を通じた経費の削減に努力する必要があります。
　企業債残高【4】は、単年度の建設改良費を40億以内に抑えていることから、毎年約20億円程度減少しております。しかし、平成27年度末現在で、残高は約909億円となっており、引き続き残高を減少させるべく、効率的な整備を行うことで借入額の抑制に努める必要があります。
　施設利用率【7】については、平均を若干上回っておりますが、今後人口減等により処理水量は不透明な部分もあることから、施設の更新や増設を行う際には、今後の需要などを十分に考慮したうえで、慎重に判断する必要があります。
　水洗化率【8】については、横這いの状態が続いております。水洗率の向上は使用料収入の増収に直結することから、接続促進対策を更に強化していく必要があります。</t>
    <rPh sb="0" eb="3">
      <t>タンネンド</t>
    </rPh>
    <rPh sb="4" eb="6">
      <t>ケイジョウ</t>
    </rPh>
    <rPh sb="6" eb="8">
      <t>シュウシ</t>
    </rPh>
    <rPh sb="12" eb="14">
      <t>アカジ</t>
    </rPh>
    <rPh sb="15" eb="17">
      <t>ケイゾク</t>
    </rPh>
    <rPh sb="24" eb="25">
      <t>トモナ</t>
    </rPh>
    <rPh sb="26" eb="28">
      <t>ルイセキ</t>
    </rPh>
    <rPh sb="28" eb="31">
      <t>ケッソンキン</t>
    </rPh>
    <rPh sb="31" eb="33">
      <t>ヒリツ</t>
    </rPh>
    <rPh sb="36" eb="38">
      <t>リュウドウ</t>
    </rPh>
    <rPh sb="38" eb="40">
      <t>ヒリツ</t>
    </rPh>
    <rPh sb="43" eb="45">
      <t>ケイヒ</t>
    </rPh>
    <rPh sb="45" eb="47">
      <t>カイシュウ</t>
    </rPh>
    <rPh sb="47" eb="48">
      <t>リツ</t>
    </rPh>
    <rPh sb="52" eb="54">
      <t>ヘイキン</t>
    </rPh>
    <rPh sb="55" eb="56">
      <t>ミ</t>
    </rPh>
    <rPh sb="59" eb="61">
      <t>ジョウキョウ</t>
    </rPh>
    <rPh sb="62" eb="64">
      <t>ヨウイン</t>
    </rPh>
    <rPh sb="71" eb="73">
      <t>オスイ</t>
    </rPh>
    <rPh sb="73" eb="75">
      <t>ショリ</t>
    </rPh>
    <rPh sb="75" eb="76">
      <t>ヒ</t>
    </rPh>
    <rPh sb="80" eb="82">
      <t>ヘイキン</t>
    </rPh>
    <rPh sb="84" eb="85">
      <t>タカ</t>
    </rPh>
    <rPh sb="89" eb="91">
      <t>ケイジョウ</t>
    </rPh>
    <rPh sb="91" eb="93">
      <t>シュウシ</t>
    </rPh>
    <rPh sb="94" eb="96">
      <t>アッパク</t>
    </rPh>
    <rPh sb="100" eb="102">
      <t>イチイン</t>
    </rPh>
    <rPh sb="109" eb="110">
      <t>オモ</t>
    </rPh>
    <rPh sb="117" eb="120">
      <t>タンネンド</t>
    </rPh>
    <rPh sb="121" eb="123">
      <t>ケイジョウ</t>
    </rPh>
    <rPh sb="123" eb="125">
      <t>シュウシ</t>
    </rPh>
    <rPh sb="129" eb="131">
      <t>ケイネン</t>
    </rPh>
    <rPh sb="132" eb="133">
      <t>ミ</t>
    </rPh>
    <rPh sb="135" eb="137">
      <t>カイゼン</t>
    </rPh>
    <rPh sb="137" eb="139">
      <t>ケイコウ</t>
    </rPh>
    <rPh sb="146" eb="147">
      <t>オオ</t>
    </rPh>
    <rPh sb="149" eb="151">
      <t>シヒョウ</t>
    </rPh>
    <rPh sb="152" eb="153">
      <t>サラ</t>
    </rPh>
    <rPh sb="155" eb="157">
      <t>カイゼン</t>
    </rPh>
    <rPh sb="163" eb="165">
      <t>ケイジョウ</t>
    </rPh>
    <rPh sb="165" eb="167">
      <t>シュウシ</t>
    </rPh>
    <rPh sb="171" eb="174">
      <t>クロジカ</t>
    </rPh>
    <rPh sb="175" eb="177">
      <t>ヒツヨウ</t>
    </rPh>
    <rPh sb="185" eb="186">
      <t>イマ</t>
    </rPh>
    <rPh sb="188" eb="190">
      <t>イジョウ</t>
    </rPh>
    <rPh sb="191" eb="193">
      <t>シュウニュウ</t>
    </rPh>
    <rPh sb="194" eb="196">
      <t>カクホ</t>
    </rPh>
    <rPh sb="198" eb="200">
      <t>トリクミ</t>
    </rPh>
    <rPh sb="202" eb="204">
      <t>ジギョウ</t>
    </rPh>
    <rPh sb="205" eb="208">
      <t>コウリツカ</t>
    </rPh>
    <rPh sb="209" eb="212">
      <t>サイテキカ</t>
    </rPh>
    <rPh sb="212" eb="213">
      <t>トウ</t>
    </rPh>
    <rPh sb="214" eb="215">
      <t>ツウ</t>
    </rPh>
    <rPh sb="217" eb="219">
      <t>ケイヒ</t>
    </rPh>
    <rPh sb="220" eb="222">
      <t>サクゲン</t>
    </rPh>
    <rPh sb="223" eb="225">
      <t>ドリョク</t>
    </rPh>
    <rPh sb="227" eb="229">
      <t>ヒツヨウ</t>
    </rPh>
    <rPh sb="237" eb="239">
      <t>キギョウ</t>
    </rPh>
    <rPh sb="239" eb="240">
      <t>サイ</t>
    </rPh>
    <rPh sb="240" eb="242">
      <t>ザンダカ</t>
    </rPh>
    <rPh sb="247" eb="250">
      <t>タンネンド</t>
    </rPh>
    <rPh sb="251" eb="253">
      <t>ケンセツ</t>
    </rPh>
    <rPh sb="253" eb="255">
      <t>カイリョウ</t>
    </rPh>
    <rPh sb="255" eb="256">
      <t>ヒ</t>
    </rPh>
    <rPh sb="259" eb="260">
      <t>オク</t>
    </rPh>
    <rPh sb="260" eb="262">
      <t>イナイ</t>
    </rPh>
    <rPh sb="263" eb="264">
      <t>オサ</t>
    </rPh>
    <rPh sb="273" eb="275">
      <t>マイトシ</t>
    </rPh>
    <rPh sb="275" eb="276">
      <t>ヤク</t>
    </rPh>
    <rPh sb="278" eb="280">
      <t>オクエン</t>
    </rPh>
    <rPh sb="280" eb="282">
      <t>テイド</t>
    </rPh>
    <rPh sb="282" eb="284">
      <t>ゲンショウ</t>
    </rPh>
    <rPh sb="295" eb="297">
      <t>ヘイセイ</t>
    </rPh>
    <rPh sb="299" eb="300">
      <t>ネン</t>
    </rPh>
    <rPh sb="300" eb="301">
      <t>ド</t>
    </rPh>
    <rPh sb="301" eb="302">
      <t>マツ</t>
    </rPh>
    <rPh sb="302" eb="304">
      <t>ゲンザイ</t>
    </rPh>
    <rPh sb="306" eb="308">
      <t>ザンダカ</t>
    </rPh>
    <rPh sb="309" eb="310">
      <t>ヤク</t>
    </rPh>
    <rPh sb="313" eb="315">
      <t>オクエン</t>
    </rPh>
    <rPh sb="322" eb="323">
      <t>ヒ</t>
    </rPh>
    <rPh sb="324" eb="325">
      <t>ツヅ</t>
    </rPh>
    <rPh sb="326" eb="328">
      <t>ザンダカ</t>
    </rPh>
    <rPh sb="329" eb="331">
      <t>ゲンショウ</t>
    </rPh>
    <rPh sb="337" eb="340">
      <t>コウリツテキ</t>
    </rPh>
    <rPh sb="341" eb="343">
      <t>セイビ</t>
    </rPh>
    <rPh sb="344" eb="345">
      <t>オコナ</t>
    </rPh>
    <rPh sb="349" eb="351">
      <t>カリイレ</t>
    </rPh>
    <rPh sb="351" eb="352">
      <t>ガク</t>
    </rPh>
    <rPh sb="353" eb="355">
      <t>ヨクセイ</t>
    </rPh>
    <rPh sb="356" eb="357">
      <t>ツト</t>
    </rPh>
    <rPh sb="359" eb="361">
      <t>ヒツヨウ</t>
    </rPh>
    <rPh sb="369" eb="371">
      <t>シセツ</t>
    </rPh>
    <rPh sb="371" eb="373">
      <t>リヨウ</t>
    </rPh>
    <rPh sb="373" eb="374">
      <t>リツ</t>
    </rPh>
    <rPh sb="383" eb="385">
      <t>ヘイキン</t>
    </rPh>
    <rPh sb="386" eb="388">
      <t>ジャッカン</t>
    </rPh>
    <rPh sb="388" eb="390">
      <t>ウワマワ</t>
    </rPh>
    <rPh sb="398" eb="400">
      <t>コンゴ</t>
    </rPh>
    <rPh sb="400" eb="403">
      <t>ジンコウゲン</t>
    </rPh>
    <rPh sb="403" eb="404">
      <t>トウ</t>
    </rPh>
    <rPh sb="407" eb="409">
      <t>ショリ</t>
    </rPh>
    <rPh sb="409" eb="411">
      <t>スイリョウ</t>
    </rPh>
    <rPh sb="412" eb="415">
      <t>フトウメイ</t>
    </rPh>
    <rPh sb="416" eb="418">
      <t>ブブン</t>
    </rPh>
    <rPh sb="426" eb="428">
      <t>シセツ</t>
    </rPh>
    <rPh sb="429" eb="431">
      <t>コウシン</t>
    </rPh>
    <rPh sb="432" eb="434">
      <t>ゾウセツ</t>
    </rPh>
    <rPh sb="435" eb="436">
      <t>オコナ</t>
    </rPh>
    <rPh sb="437" eb="438">
      <t>サイ</t>
    </rPh>
    <rPh sb="441" eb="443">
      <t>コンゴ</t>
    </rPh>
    <rPh sb="444" eb="446">
      <t>ジュヨウ</t>
    </rPh>
    <rPh sb="449" eb="451">
      <t>ジュウブン</t>
    </rPh>
    <rPh sb="452" eb="454">
      <t>コウリョ</t>
    </rPh>
    <rPh sb="460" eb="462">
      <t>シンチョウ</t>
    </rPh>
    <rPh sb="463" eb="465">
      <t>ハンダン</t>
    </rPh>
    <rPh sb="467" eb="469">
      <t>ヒツヨウ</t>
    </rPh>
    <rPh sb="477" eb="480">
      <t>スイセンカ</t>
    </rPh>
    <rPh sb="480" eb="481">
      <t>リツ</t>
    </rPh>
    <rPh sb="490" eb="492">
      <t>ヨコバ</t>
    </rPh>
    <rPh sb="494" eb="496">
      <t>ジョウタイ</t>
    </rPh>
    <rPh sb="497" eb="498">
      <t>ツヅ</t>
    </rPh>
    <rPh sb="505" eb="507">
      <t>スイセン</t>
    </rPh>
    <rPh sb="507" eb="508">
      <t>リツ</t>
    </rPh>
    <rPh sb="509" eb="511">
      <t>コウジョウ</t>
    </rPh>
    <rPh sb="512" eb="515">
      <t>シヨウリョウ</t>
    </rPh>
    <rPh sb="515" eb="517">
      <t>シュウニュウ</t>
    </rPh>
    <rPh sb="518" eb="520">
      <t>ゾウシュウ</t>
    </rPh>
    <rPh sb="521" eb="523">
      <t>チョッケツ</t>
    </rPh>
    <rPh sb="530" eb="532">
      <t>セツゾク</t>
    </rPh>
    <rPh sb="532" eb="534">
      <t>ソクシン</t>
    </rPh>
    <rPh sb="534" eb="536">
      <t>タイサク</t>
    </rPh>
    <rPh sb="537" eb="538">
      <t>サラ</t>
    </rPh>
    <rPh sb="539" eb="541">
      <t>キョウカ</t>
    </rPh>
    <rPh sb="545" eb="547">
      <t>ヒツヨウ</t>
    </rPh>
    <phoneticPr fontId="4"/>
  </si>
  <si>
    <t>　有形固定資産減価償却率【1】は、今後も老朽化した管渠や施設の改築更新等のため増加が見込まれます。
　管渠老朽化率【2】は、今後法定耐用年数を超える管渠が多く発生することから、今後も老朽化率は上昇することが予想されます。
　アセットマネジメントの視点を取り入れた改築更新や老朽化対策を実施する必要があります。
　管渠改善率【3】は、現在、未普及地域の整備に重点を置いていることから、平均を下回っておりますが、今後は改築更新が必要な管渠が増加することから、普及と改善の比重を慎重に検討し、効率的な投資を行う必要があります。
　</t>
    <rPh sb="1" eb="3">
      <t>ユウケイ</t>
    </rPh>
    <rPh sb="3" eb="5">
      <t>コテイ</t>
    </rPh>
    <rPh sb="5" eb="7">
      <t>シサン</t>
    </rPh>
    <rPh sb="7" eb="9">
      <t>ゲンカ</t>
    </rPh>
    <rPh sb="9" eb="11">
      <t>ショウキャク</t>
    </rPh>
    <rPh sb="11" eb="12">
      <t>リツ</t>
    </rPh>
    <rPh sb="17" eb="19">
      <t>コンゴ</t>
    </rPh>
    <rPh sb="20" eb="23">
      <t>ロウキュウカ</t>
    </rPh>
    <rPh sb="25" eb="27">
      <t>カンキョ</t>
    </rPh>
    <rPh sb="28" eb="30">
      <t>シセツ</t>
    </rPh>
    <rPh sb="31" eb="33">
      <t>カイチク</t>
    </rPh>
    <rPh sb="33" eb="35">
      <t>コウシン</t>
    </rPh>
    <rPh sb="35" eb="36">
      <t>トウ</t>
    </rPh>
    <rPh sb="39" eb="41">
      <t>ゾウカ</t>
    </rPh>
    <rPh sb="42" eb="44">
      <t>ミコ</t>
    </rPh>
    <rPh sb="51" eb="53">
      <t>カンキョ</t>
    </rPh>
    <rPh sb="53" eb="56">
      <t>ロウキュウカ</t>
    </rPh>
    <rPh sb="56" eb="57">
      <t>リツ</t>
    </rPh>
    <rPh sb="62" eb="64">
      <t>コンゴ</t>
    </rPh>
    <rPh sb="64" eb="66">
      <t>ホウテイ</t>
    </rPh>
    <rPh sb="66" eb="68">
      <t>タイヨウ</t>
    </rPh>
    <rPh sb="68" eb="70">
      <t>ネンスウ</t>
    </rPh>
    <rPh sb="71" eb="72">
      <t>コ</t>
    </rPh>
    <rPh sb="74" eb="76">
      <t>カンキョ</t>
    </rPh>
    <rPh sb="77" eb="78">
      <t>オオ</t>
    </rPh>
    <rPh sb="79" eb="81">
      <t>ハッセイ</t>
    </rPh>
    <rPh sb="88" eb="90">
      <t>コンゴ</t>
    </rPh>
    <rPh sb="91" eb="94">
      <t>ロウキュウカ</t>
    </rPh>
    <rPh sb="94" eb="95">
      <t>リツ</t>
    </rPh>
    <rPh sb="96" eb="98">
      <t>ジョウショウ</t>
    </rPh>
    <rPh sb="103" eb="105">
      <t>ヨソウ</t>
    </rPh>
    <rPh sb="123" eb="125">
      <t>シテン</t>
    </rPh>
    <rPh sb="126" eb="127">
      <t>ト</t>
    </rPh>
    <rPh sb="128" eb="129">
      <t>イ</t>
    </rPh>
    <rPh sb="131" eb="133">
      <t>カイチク</t>
    </rPh>
    <rPh sb="133" eb="135">
      <t>コウシン</t>
    </rPh>
    <rPh sb="136" eb="139">
      <t>ロウキュウカ</t>
    </rPh>
    <rPh sb="139" eb="141">
      <t>タイサク</t>
    </rPh>
    <rPh sb="142" eb="144">
      <t>ジッシ</t>
    </rPh>
    <rPh sb="146" eb="148">
      <t>ヒツヨウ</t>
    </rPh>
    <rPh sb="156" eb="158">
      <t>カンキョ</t>
    </rPh>
    <rPh sb="158" eb="160">
      <t>カイゼン</t>
    </rPh>
    <rPh sb="160" eb="161">
      <t>リツ</t>
    </rPh>
    <rPh sb="166" eb="168">
      <t>ゲンザイ</t>
    </rPh>
    <rPh sb="169" eb="172">
      <t>ミフキュウ</t>
    </rPh>
    <rPh sb="172" eb="174">
      <t>チイキ</t>
    </rPh>
    <rPh sb="175" eb="177">
      <t>セイビ</t>
    </rPh>
    <rPh sb="178" eb="180">
      <t>ジュウテン</t>
    </rPh>
    <rPh sb="181" eb="182">
      <t>オ</t>
    </rPh>
    <rPh sb="191" eb="193">
      <t>ヘイキン</t>
    </rPh>
    <rPh sb="194" eb="196">
      <t>シタマワ</t>
    </rPh>
    <rPh sb="204" eb="206">
      <t>コンゴ</t>
    </rPh>
    <rPh sb="207" eb="209">
      <t>カイチク</t>
    </rPh>
    <rPh sb="209" eb="211">
      <t>コウシン</t>
    </rPh>
    <rPh sb="212" eb="214">
      <t>ヒツヨウ</t>
    </rPh>
    <rPh sb="215" eb="217">
      <t>カンキョ</t>
    </rPh>
    <rPh sb="218" eb="220">
      <t>ゾウカ</t>
    </rPh>
    <rPh sb="227" eb="229">
      <t>フキュウ</t>
    </rPh>
    <rPh sb="230" eb="232">
      <t>カイゼン</t>
    </rPh>
    <rPh sb="233" eb="235">
      <t>ヒジュウ</t>
    </rPh>
    <rPh sb="236" eb="238">
      <t>シンチョウ</t>
    </rPh>
    <rPh sb="239" eb="241">
      <t>ケントウ</t>
    </rPh>
    <rPh sb="243" eb="246">
      <t>コウリツテキ</t>
    </rPh>
    <rPh sb="247" eb="249">
      <t>トウシ</t>
    </rPh>
    <rPh sb="250" eb="251">
      <t>オコナ</t>
    </rPh>
    <rPh sb="252" eb="254">
      <t>ヒツヨウ</t>
    </rPh>
    <phoneticPr fontId="4"/>
  </si>
  <si>
    <t>　本市は、他の同規模の自治体と比較し、下水道普及率が低く、未整備地域の普及に重点を置いた投資を行っておりましたが、今後、管渠の老朽化による改築更新による経費の増大が予想されることから、経営の観点から新設と改築更新の比重を慎重に検討する必要があります。また、未普及地域の整備にあたっては人口密度や地域の接続希望が高い地域から整備するなど効率的な整備を進め、企業債の発行及び残高を減少させる必要があります。
　各指標については、平均に達していない項目が多く厳しい状況にあると認識しております。節水意識や節水器具の浸透や人口減少等の要因によって使用料の増収についても不透明な状況ですが、接続促進を強化し、水洗化率の向上を目指すとともに、アセットマネジメントの視点を経営に取り入れ、より効率的・効果的な事業執行を行い経費の節減に努めます。
　</t>
    <rPh sb="92" eb="94">
      <t>ケイエイ</t>
    </rPh>
    <rPh sb="95" eb="97">
      <t>カンテン</t>
    </rPh>
    <rPh sb="99" eb="101">
      <t>シンセツ</t>
    </rPh>
    <rPh sb="102" eb="104">
      <t>カイチク</t>
    </rPh>
    <rPh sb="104" eb="106">
      <t>コウシン</t>
    </rPh>
    <rPh sb="107" eb="109">
      <t>ヒジュウ</t>
    </rPh>
    <rPh sb="110" eb="112">
      <t>シンチョウ</t>
    </rPh>
    <rPh sb="113" eb="115">
      <t>ケントウ</t>
    </rPh>
    <rPh sb="117" eb="119">
      <t>ヒツヨウ</t>
    </rPh>
    <rPh sb="193" eb="195">
      <t>ヒツヨウ</t>
    </rPh>
    <rPh sb="203" eb="204">
      <t>カク</t>
    </rPh>
    <rPh sb="204" eb="206">
      <t>シヒョウ</t>
    </rPh>
    <rPh sb="212" eb="214">
      <t>ヘイキン</t>
    </rPh>
    <rPh sb="215" eb="216">
      <t>タッ</t>
    </rPh>
    <rPh sb="221" eb="223">
      <t>コウモク</t>
    </rPh>
    <rPh sb="224" eb="225">
      <t>オオ</t>
    </rPh>
    <rPh sb="226" eb="227">
      <t>キビ</t>
    </rPh>
    <rPh sb="229" eb="231">
      <t>ジョウキョウ</t>
    </rPh>
    <rPh sb="235" eb="237">
      <t>ニンシキ</t>
    </rPh>
    <rPh sb="244" eb="246">
      <t>セッスイ</t>
    </rPh>
    <rPh sb="246" eb="248">
      <t>イシキ</t>
    </rPh>
    <rPh sb="249" eb="251">
      <t>セッスイ</t>
    </rPh>
    <rPh sb="251" eb="253">
      <t>キグ</t>
    </rPh>
    <rPh sb="254" eb="256">
      <t>シントウ</t>
    </rPh>
    <rPh sb="257" eb="259">
      <t>ジンコウ</t>
    </rPh>
    <rPh sb="259" eb="261">
      <t>ゲンショウ</t>
    </rPh>
    <rPh sb="261" eb="262">
      <t>トウ</t>
    </rPh>
    <rPh sb="263" eb="265">
      <t>ヨウイン</t>
    </rPh>
    <rPh sb="269" eb="271">
      <t>シヨウ</t>
    </rPh>
    <rPh sb="271" eb="272">
      <t>リョウ</t>
    </rPh>
    <rPh sb="273" eb="275">
      <t>ゾウシュウ</t>
    </rPh>
    <rPh sb="280" eb="283">
      <t>フトウメイ</t>
    </rPh>
    <rPh sb="284" eb="286">
      <t>ジョウキョウ</t>
    </rPh>
    <rPh sb="290" eb="292">
      <t>セツゾク</t>
    </rPh>
    <rPh sb="292" eb="294">
      <t>ソクシン</t>
    </rPh>
    <rPh sb="295" eb="297">
      <t>キョウカ</t>
    </rPh>
    <rPh sb="299" eb="302">
      <t>スイセンカ</t>
    </rPh>
    <rPh sb="302" eb="303">
      <t>リツ</t>
    </rPh>
    <rPh sb="304" eb="306">
      <t>コウジョウ</t>
    </rPh>
    <rPh sb="307" eb="309">
      <t>メザ</t>
    </rPh>
    <rPh sb="332" eb="333">
      <t>ト</t>
    </rPh>
    <rPh sb="334" eb="335">
      <t>イ</t>
    </rPh>
    <rPh sb="339" eb="342">
      <t>コウリツテキ</t>
    </rPh>
    <rPh sb="343" eb="346">
      <t>コウカテキ</t>
    </rPh>
    <rPh sb="347" eb="349">
      <t>ジギョウ</t>
    </rPh>
    <rPh sb="349" eb="351">
      <t>シッコウ</t>
    </rPh>
    <rPh sb="352" eb="353">
      <t>オコナ</t>
    </rPh>
    <rPh sb="354" eb="356">
      <t>ケイヒ</t>
    </rPh>
    <rPh sb="357" eb="359">
      <t>セツゲン</t>
    </rPh>
    <rPh sb="360" eb="36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</si>
</sst>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0.01</c:v>
                </c:pt>
                <c:pt idx="1">
                  <c:v>0</c:v>
                </c:pt>
                <c:pt idx="2" formatCode="#,##0.00;&quot;△&quot;#,##0.00;&quot;-&quot;">
                  <c:v>0.04</c:v>
                </c:pt>
                <c:pt idx="3" formatCode="#,##0.00;&quot;△&quot;#,##0.00;&quot;-&quot;">
                  <c:v>0.05</c:v>
                </c:pt>
                <c:pt idx="4" formatCode="#,##0.00;&quot;△&quot;#,##0.00;&quot;-&quot;">
                  <c:v>0.05</c:v>
                </c:pt>
              </c:numCache>
            </c:numRef>
          </c:val>
        </c:ser>
        <c:dLbls>
          <c:showLegendKey val="0"/>
          <c:showVal val="0"/>
          <c:showCatName val="0"/>
          <c:showSerName val="0"/>
          <c:showPercent val="0"/>
          <c:showBubbleSize val="0"/>
        </c:dLbls>
        <c:gapWidth val="150"/>
        <c:axId val="226374016"/>
        <c:axId val="2339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226374016"/>
        <c:axId val="233914368"/>
      </c:lineChart>
      <c:dateAx>
        <c:axId val="226374016"/>
        <c:scaling>
          <c:orientation val="minMax"/>
        </c:scaling>
        <c:delete val="1"/>
        <c:axPos val="b"/>
        <c:numFmt formatCode="ge" sourceLinked="1"/>
        <c:majorTickMark val="none"/>
        <c:minorTickMark val="none"/>
        <c:tickLblPos val="none"/>
        <c:crossAx val="233914368"/>
        <c:crosses val="autoZero"/>
        <c:auto val="1"/>
        <c:lblOffset val="100"/>
        <c:baseTimeUnit val="years"/>
      </c:dateAx>
      <c:valAx>
        <c:axId val="2339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59.42</c:v>
                </c:pt>
                <c:pt idx="1">
                  <c:v>65.39</c:v>
                </c:pt>
                <c:pt idx="2">
                  <c:v>63.95</c:v>
                </c:pt>
                <c:pt idx="3">
                  <c:v>64.33</c:v>
                </c:pt>
                <c:pt idx="4">
                  <c:v>64.819999999999993</c:v>
                </c:pt>
              </c:numCache>
            </c:numRef>
          </c:val>
        </c:ser>
        <c:dLbls>
          <c:showLegendKey val="0"/>
          <c:showVal val="0"/>
          <c:showCatName val="0"/>
          <c:showSerName val="0"/>
          <c:showPercent val="0"/>
          <c:showBubbleSize val="0"/>
        </c:dLbls>
        <c:gapWidth val="150"/>
        <c:axId val="247264000"/>
        <c:axId val="2472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247264000"/>
        <c:axId val="247265920"/>
      </c:lineChart>
      <c:dateAx>
        <c:axId val="247264000"/>
        <c:scaling>
          <c:orientation val="minMax"/>
        </c:scaling>
        <c:delete val="1"/>
        <c:axPos val="b"/>
        <c:numFmt formatCode="ge" sourceLinked="1"/>
        <c:majorTickMark val="none"/>
        <c:minorTickMark val="none"/>
        <c:tickLblPos val="none"/>
        <c:crossAx val="247265920"/>
        <c:crosses val="autoZero"/>
        <c:auto val="1"/>
        <c:lblOffset val="100"/>
        <c:baseTimeUnit val="years"/>
      </c:dateAx>
      <c:valAx>
        <c:axId val="2472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89.03</c:v>
                </c:pt>
                <c:pt idx="1">
                  <c:v>89.19</c:v>
                </c:pt>
                <c:pt idx="2">
                  <c:v>89.15</c:v>
                </c:pt>
                <c:pt idx="3">
                  <c:v>89.22</c:v>
                </c:pt>
                <c:pt idx="4">
                  <c:v>88.61</c:v>
                </c:pt>
              </c:numCache>
            </c:numRef>
          </c:val>
        </c:ser>
        <c:dLbls>
          <c:showLegendKey val="0"/>
          <c:showVal val="0"/>
          <c:showCatName val="0"/>
          <c:showSerName val="0"/>
          <c:showPercent val="0"/>
          <c:showBubbleSize val="0"/>
        </c:dLbls>
        <c:gapWidth val="150"/>
        <c:axId val="247345536"/>
        <c:axId val="2473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247345536"/>
        <c:axId val="247347456"/>
      </c:lineChart>
      <c:dateAx>
        <c:axId val="247345536"/>
        <c:scaling>
          <c:orientation val="minMax"/>
        </c:scaling>
        <c:delete val="1"/>
        <c:axPos val="b"/>
        <c:numFmt formatCode="ge" sourceLinked="1"/>
        <c:majorTickMark val="none"/>
        <c:minorTickMark val="none"/>
        <c:tickLblPos val="none"/>
        <c:crossAx val="247347456"/>
        <c:crosses val="autoZero"/>
        <c:auto val="1"/>
        <c:lblOffset val="100"/>
        <c:baseTimeUnit val="years"/>
      </c:dateAx>
      <c:valAx>
        <c:axId val="2473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3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90.47</c:v>
                </c:pt>
                <c:pt idx="1">
                  <c:v>91.37</c:v>
                </c:pt>
                <c:pt idx="2">
                  <c:v>102.72</c:v>
                </c:pt>
                <c:pt idx="3">
                  <c:v>99.63</c:v>
                </c:pt>
                <c:pt idx="4">
                  <c:v>99.55</c:v>
                </c:pt>
              </c:numCache>
            </c:numRef>
          </c:val>
        </c:ser>
        <c:dLbls>
          <c:showLegendKey val="0"/>
          <c:showVal val="0"/>
          <c:showCatName val="0"/>
          <c:showSerName val="0"/>
          <c:showPercent val="0"/>
          <c:showBubbleSize val="0"/>
        </c:dLbls>
        <c:gapWidth val="150"/>
        <c:axId val="243719168"/>
        <c:axId val="2442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243719168"/>
        <c:axId val="244249728"/>
      </c:lineChart>
      <c:dateAx>
        <c:axId val="243719168"/>
        <c:scaling>
          <c:orientation val="minMax"/>
        </c:scaling>
        <c:delete val="1"/>
        <c:axPos val="b"/>
        <c:numFmt formatCode="ge" sourceLinked="1"/>
        <c:majorTickMark val="none"/>
        <c:minorTickMark val="none"/>
        <c:tickLblPos val="none"/>
        <c:crossAx val="244249728"/>
        <c:crosses val="autoZero"/>
        <c:auto val="1"/>
        <c:lblOffset val="100"/>
        <c:baseTimeUnit val="years"/>
      </c:dateAx>
      <c:valAx>
        <c:axId val="2442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3.03</c:v>
                </c:pt>
                <c:pt idx="1">
                  <c:v>4.5</c:v>
                </c:pt>
                <c:pt idx="2">
                  <c:v>5.96</c:v>
                </c:pt>
                <c:pt idx="3">
                  <c:v>13.67</c:v>
                </c:pt>
                <c:pt idx="4">
                  <c:v>16.41</c:v>
                </c:pt>
              </c:numCache>
            </c:numRef>
          </c:val>
        </c:ser>
        <c:dLbls>
          <c:showLegendKey val="0"/>
          <c:showVal val="0"/>
          <c:showCatName val="0"/>
          <c:showSerName val="0"/>
          <c:showPercent val="0"/>
          <c:showBubbleSize val="0"/>
        </c:dLbls>
        <c:gapWidth val="150"/>
        <c:axId val="244137344"/>
        <c:axId val="24421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244137344"/>
        <c:axId val="244213248"/>
      </c:lineChart>
      <c:dateAx>
        <c:axId val="244137344"/>
        <c:scaling>
          <c:orientation val="minMax"/>
        </c:scaling>
        <c:delete val="1"/>
        <c:axPos val="b"/>
        <c:numFmt formatCode="ge" sourceLinked="1"/>
        <c:majorTickMark val="none"/>
        <c:minorTickMark val="none"/>
        <c:tickLblPos val="none"/>
        <c:crossAx val="244213248"/>
        <c:crosses val="autoZero"/>
        <c:auto val="1"/>
        <c:lblOffset val="100"/>
        <c:baseTimeUnit val="years"/>
      </c:dateAx>
      <c:valAx>
        <c:axId val="244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1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823936"/>
        <c:axId val="2468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246823936"/>
        <c:axId val="246842496"/>
      </c:lineChart>
      <c:dateAx>
        <c:axId val="246823936"/>
        <c:scaling>
          <c:orientation val="minMax"/>
        </c:scaling>
        <c:delete val="1"/>
        <c:axPos val="b"/>
        <c:numFmt formatCode="ge" sourceLinked="1"/>
        <c:majorTickMark val="none"/>
        <c:minorTickMark val="none"/>
        <c:tickLblPos val="none"/>
        <c:crossAx val="246842496"/>
        <c:crosses val="autoZero"/>
        <c:auto val="1"/>
        <c:lblOffset val="100"/>
        <c:baseTimeUnit val="years"/>
      </c:dateAx>
      <c:valAx>
        <c:axId val="2468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27.02</c:v>
                </c:pt>
                <c:pt idx="1">
                  <c:v>37.33</c:v>
                </c:pt>
                <c:pt idx="2">
                  <c:v>29.63</c:v>
                </c:pt>
                <c:pt idx="3">
                  <c:v>27.42</c:v>
                </c:pt>
                <c:pt idx="4">
                  <c:v>27.91</c:v>
                </c:pt>
              </c:numCache>
            </c:numRef>
          </c:val>
        </c:ser>
        <c:dLbls>
          <c:showLegendKey val="0"/>
          <c:showVal val="0"/>
          <c:showCatName val="0"/>
          <c:showSerName val="0"/>
          <c:showPercent val="0"/>
          <c:showBubbleSize val="0"/>
        </c:dLbls>
        <c:gapWidth val="150"/>
        <c:axId val="246872704"/>
        <c:axId val="2470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246872704"/>
        <c:axId val="247071488"/>
      </c:lineChart>
      <c:dateAx>
        <c:axId val="246872704"/>
        <c:scaling>
          <c:orientation val="minMax"/>
        </c:scaling>
        <c:delete val="1"/>
        <c:axPos val="b"/>
        <c:numFmt formatCode="ge" sourceLinked="1"/>
        <c:majorTickMark val="none"/>
        <c:minorTickMark val="none"/>
        <c:tickLblPos val="none"/>
        <c:crossAx val="247071488"/>
        <c:crosses val="autoZero"/>
        <c:auto val="1"/>
        <c:lblOffset val="100"/>
        <c:baseTimeUnit val="years"/>
      </c:dateAx>
      <c:valAx>
        <c:axId val="2470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121.48</c:v>
                </c:pt>
                <c:pt idx="1">
                  <c:v>144.11000000000001</c:v>
                </c:pt>
                <c:pt idx="2">
                  <c:v>179.47</c:v>
                </c:pt>
                <c:pt idx="3">
                  <c:v>39.79</c:v>
                </c:pt>
                <c:pt idx="4">
                  <c:v>40.31</c:v>
                </c:pt>
              </c:numCache>
            </c:numRef>
          </c:val>
        </c:ser>
        <c:dLbls>
          <c:showLegendKey val="0"/>
          <c:showVal val="0"/>
          <c:showCatName val="0"/>
          <c:showSerName val="0"/>
          <c:showPercent val="0"/>
          <c:showBubbleSize val="0"/>
        </c:dLbls>
        <c:gapWidth val="150"/>
        <c:axId val="247109888"/>
        <c:axId val="2471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247109888"/>
        <c:axId val="247116160"/>
      </c:lineChart>
      <c:dateAx>
        <c:axId val="247109888"/>
        <c:scaling>
          <c:orientation val="minMax"/>
        </c:scaling>
        <c:delete val="1"/>
        <c:axPos val="b"/>
        <c:numFmt formatCode="ge" sourceLinked="1"/>
        <c:majorTickMark val="none"/>
        <c:minorTickMark val="none"/>
        <c:tickLblPos val="none"/>
        <c:crossAx val="247116160"/>
        <c:crosses val="autoZero"/>
        <c:auto val="1"/>
        <c:lblOffset val="100"/>
        <c:baseTimeUnit val="years"/>
      </c:dateAx>
      <c:valAx>
        <c:axId val="2471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1377.22</c:v>
                </c:pt>
                <c:pt idx="1">
                  <c:v>1353.32</c:v>
                </c:pt>
                <c:pt idx="2">
                  <c:v>1098.48</c:v>
                </c:pt>
                <c:pt idx="3">
                  <c:v>1171.25</c:v>
                </c:pt>
                <c:pt idx="4">
                  <c:v>1150.99</c:v>
                </c:pt>
              </c:numCache>
            </c:numRef>
          </c:val>
        </c:ser>
        <c:dLbls>
          <c:showLegendKey val="0"/>
          <c:showVal val="0"/>
          <c:showCatName val="0"/>
          <c:showSerName val="0"/>
          <c:showPercent val="0"/>
          <c:showBubbleSize val="0"/>
        </c:dLbls>
        <c:gapWidth val="150"/>
        <c:axId val="247138176"/>
        <c:axId val="2471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247138176"/>
        <c:axId val="247148544"/>
      </c:lineChart>
      <c:dateAx>
        <c:axId val="247138176"/>
        <c:scaling>
          <c:orientation val="minMax"/>
        </c:scaling>
        <c:delete val="1"/>
        <c:axPos val="b"/>
        <c:numFmt formatCode="ge" sourceLinked="1"/>
        <c:majorTickMark val="none"/>
        <c:minorTickMark val="none"/>
        <c:tickLblPos val="none"/>
        <c:crossAx val="247148544"/>
        <c:crosses val="autoZero"/>
        <c:auto val="1"/>
        <c:lblOffset val="100"/>
        <c:baseTimeUnit val="years"/>
      </c:dateAx>
      <c:valAx>
        <c:axId val="2471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73.12</c:v>
                </c:pt>
                <c:pt idx="1">
                  <c:v>77.569999999999993</c:v>
                </c:pt>
                <c:pt idx="2">
                  <c:v>94.22</c:v>
                </c:pt>
                <c:pt idx="3">
                  <c:v>88.86</c:v>
                </c:pt>
                <c:pt idx="4">
                  <c:v>98.83</c:v>
                </c:pt>
              </c:numCache>
            </c:numRef>
          </c:val>
        </c:ser>
        <c:dLbls>
          <c:showLegendKey val="0"/>
          <c:showVal val="0"/>
          <c:showCatName val="0"/>
          <c:showSerName val="0"/>
          <c:showPercent val="0"/>
          <c:showBubbleSize val="0"/>
        </c:dLbls>
        <c:gapWidth val="150"/>
        <c:axId val="247170560"/>
        <c:axId val="247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247170560"/>
        <c:axId val="247172480"/>
      </c:lineChart>
      <c:dateAx>
        <c:axId val="247170560"/>
        <c:scaling>
          <c:orientation val="minMax"/>
        </c:scaling>
        <c:delete val="1"/>
        <c:axPos val="b"/>
        <c:numFmt formatCode="ge" sourceLinked="1"/>
        <c:majorTickMark val="none"/>
        <c:minorTickMark val="none"/>
        <c:tickLblPos val="none"/>
        <c:crossAx val="247172480"/>
        <c:crosses val="autoZero"/>
        <c:auto val="1"/>
        <c:lblOffset val="100"/>
        <c:baseTimeUnit val="years"/>
      </c:dateAx>
      <c:valAx>
        <c:axId val="2471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189.14</c:v>
                </c:pt>
                <c:pt idx="1">
                  <c:v>178.57</c:v>
                </c:pt>
                <c:pt idx="2">
                  <c:v>163.41</c:v>
                </c:pt>
                <c:pt idx="3">
                  <c:v>175.52</c:v>
                </c:pt>
                <c:pt idx="4">
                  <c:v>158.37</c:v>
                </c:pt>
              </c:numCache>
            </c:numRef>
          </c:val>
        </c:ser>
        <c:dLbls>
          <c:showLegendKey val="0"/>
          <c:showVal val="0"/>
          <c:showCatName val="0"/>
          <c:showSerName val="0"/>
          <c:showPercent val="0"/>
          <c:showBubbleSize val="0"/>
        </c:dLbls>
        <c:gapWidth val="150"/>
        <c:axId val="247235712"/>
        <c:axId val="24723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247235712"/>
        <c:axId val="247237632"/>
      </c:lineChart>
      <c:dateAx>
        <c:axId val="247235712"/>
        <c:scaling>
          <c:orientation val="minMax"/>
        </c:scaling>
        <c:delete val="1"/>
        <c:axPos val="b"/>
        <c:numFmt formatCode="ge" sourceLinked="1"/>
        <c:majorTickMark val="none"/>
        <c:minorTickMark val="none"/>
        <c:tickLblPos val="none"/>
        <c:crossAx val="247237632"/>
        <c:crosses val="autoZero"/>
        <c:auto val="1"/>
        <c:lblOffset val="100"/>
        <c:baseTimeUnit val="years"/>
      </c:dateAx>
      <c:valAx>
        <c:axId val="247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2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大分県　大分市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479340</v>
      </c>
      <c r="AM8" s="64"/>
      <c r="AN8" s="64"/>
      <c r="AO8" s="64"/>
      <c r="AP8" s="64"/>
      <c r="AQ8" s="64"/>
      <c r="AR8" s="64"/>
      <c r="AS8" s="64"/>
      <c r="AT8" s="63">
        <f>データ!S6</f>
        <v>502.39</v>
      </c>
      <c r="AU8" s="63"/>
      <c r="AV8" s="63"/>
      <c r="AW8" s="63"/>
      <c r="AX8" s="63"/>
      <c r="AY8" s="63"/>
      <c r="AZ8" s="63"/>
      <c r="BA8" s="63"/>
      <c r="BB8" s="63">
        <f>データ!T6</f>
        <v>954.12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57.73</v>
      </c>
      <c r="J10" s="63"/>
      <c r="K10" s="63"/>
      <c r="L10" s="63"/>
      <c r="M10" s="63"/>
      <c r="N10" s="63"/>
      <c r="O10" s="63"/>
      <c r="P10" s="63">
        <f>データ!O6</f>
        <v>61.86</v>
      </c>
      <c r="Q10" s="63"/>
      <c r="R10" s="63"/>
      <c r="S10" s="63"/>
      <c r="T10" s="63"/>
      <c r="U10" s="63"/>
      <c r="V10" s="63"/>
      <c r="W10" s="63">
        <f>データ!P6</f>
        <v>77.25</v>
      </c>
      <c r="X10" s="63"/>
      <c r="Y10" s="63"/>
      <c r="Z10" s="63"/>
      <c r="AA10" s="63"/>
      <c r="AB10" s="63"/>
      <c r="AC10" s="63"/>
      <c r="AD10" s="64">
        <f>データ!Q6</f>
        <v>2741</v>
      </c>
      <c r="AE10" s="64"/>
      <c r="AF10" s="64"/>
      <c r="AG10" s="64"/>
      <c r="AH10" s="64"/>
      <c r="AI10" s="64"/>
      <c r="AJ10" s="64"/>
      <c r="AK10" s="2"/>
      <c r="AL10" s="64">
        <f>データ!U6</f>
        <v>295828</v>
      </c>
      <c r="AM10" s="64"/>
      <c r="AN10" s="64"/>
      <c r="AO10" s="64"/>
      <c r="AP10" s="64"/>
      <c r="AQ10" s="64"/>
      <c r="AR10" s="64"/>
      <c r="AS10" s="64"/>
      <c r="AT10" s="63">
        <f>データ!V6</f>
        <v>54.97</v>
      </c>
      <c r="AU10" s="63"/>
      <c r="AV10" s="63"/>
      <c r="AW10" s="63"/>
      <c r="AX10" s="63"/>
      <c r="AY10" s="63"/>
      <c r="AZ10" s="63"/>
      <c r="BA10" s="63"/>
      <c r="BB10" s="63">
        <f>データ!W6</f>
        <v>5381.63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2015</v>
      </c>
      <c r="C6" s="31">
        <f t="shared" ref="C6:W6" si="3">C7</f>
        <v>442011</v>
      </c>
      <c r="D6" s="31">
        <f t="shared" si="3"/>
        <v>46</v>
      </c>
      <c r="E6" s="31">
        <f t="shared" si="3"/>
        <v>17</v>
      </c>
      <c r="F6" s="31">
        <f t="shared" si="3"/>
        <v>1</v>
      </c>
      <c r="G6" s="31">
        <f t="shared" si="3"/>
        <v>0</v>
      </c>
      <c r="H6" s="31" t="str">
        <f t="shared" si="3"/>
        <v>大分県　大分市</v>
      </c>
      <c r="I6" s="31" t="str">
        <f t="shared" si="3"/>
        <v>法適用</v>
      </c>
      <c r="J6" s="31" t="str">
        <f t="shared" si="3"/>
        <v>下水道事業</v>
      </c>
      <c r="K6" s="31" t="str">
        <f t="shared" si="3"/>
        <v>公共下水道</v>
      </c>
      <c r="L6" s="31" t="str">
        <f t="shared" si="3"/>
        <v>Ac1</v>
      </c>
      <c r="M6" s="32" t="str">
        <f t="shared" si="3"/>
        <v>-</v>
      </c>
      <c r="N6" s="32">
        <f t="shared" si="3"/>
        <v>57.73</v>
      </c>
      <c r="O6" s="32">
        <f t="shared" si="3"/>
        <v>61.86</v>
      </c>
      <c r="P6" s="32">
        <f t="shared" si="3"/>
        <v>77.25</v>
      </c>
      <c r="Q6" s="32">
        <f t="shared" si="3"/>
        <v>2741</v>
      </c>
      <c r="R6" s="32">
        <f t="shared" si="3"/>
        <v>479340</v>
      </c>
      <c r="S6" s="32">
        <f t="shared" si="3"/>
        <v>502.39</v>
      </c>
      <c r="T6" s="32">
        <f t="shared" si="3"/>
        <v>954.12</v>
      </c>
      <c r="U6" s="32">
        <f t="shared" si="3"/>
        <v>295828</v>
      </c>
      <c r="V6" s="32">
        <f t="shared" si="3"/>
        <v>54.97</v>
      </c>
      <c r="W6" s="32">
        <f t="shared" si="3"/>
        <v>5381.63</v>
      </c>
      <c r="X6" s="33">
        <f>IF(X7="",NA(),X7)</f>
        <v>90.47</v>
      </c>
      <c r="Y6" s="33">
        <f t="shared" ref="Y6:AG6" si="4">IF(Y7="",NA(),Y7)</f>
        <v>91.37</v>
      </c>
      <c r="Z6" s="33">
        <f t="shared" si="4"/>
        <v>102.72</v>
      </c>
      <c r="AA6" s="33">
        <f t="shared" si="4"/>
        <v>99.63</v>
      </c>
      <c r="AB6" s="33">
        <f t="shared" si="4"/>
        <v>99.55</v>
      </c>
      <c r="AC6" s="33">
        <f t="shared" si="4"/>
        <v>103.11</v>
      </c>
      <c r="AD6" s="33">
        <f t="shared" si="4"/>
        <v>102.74</v>
      </c>
      <c r="AE6" s="33">
        <f t="shared" si="4"/>
        <v>103.51</v>
      </c>
      <c r="AF6" s="33">
        <f t="shared" si="4"/>
        <v>105.47</v>
      </c>
      <c r="AG6" s="33">
        <f t="shared" si="4"/>
        <v>106.67</v>
      </c>
      <c r="AH6" s="32" t="str">
        <f>IF(AH7="","",IF(AH7="-","【-】","【"&amp;SUBSTITUTE(TEXT(AH7,"#,##0.00"),"-","△")&amp;"】"))</f>
        <v>【108.23】</v>
      </c>
      <c r="AI6" s="33">
        <f>IF(AI7="",NA(),AI7)</f>
        <v>27.02</v>
      </c>
      <c r="AJ6" s="33">
        <f t="shared" ref="AJ6:AR6" si="5">IF(AJ7="",NA(),AJ7)</f>
        <v>37.33</v>
      </c>
      <c r="AK6" s="33">
        <f t="shared" si="5"/>
        <v>29.63</v>
      </c>
      <c r="AL6" s="33">
        <f t="shared" si="5"/>
        <v>27.42</v>
      </c>
      <c r="AM6" s="33">
        <f t="shared" si="5"/>
        <v>27.91</v>
      </c>
      <c r="AN6" s="33">
        <f t="shared" si="5"/>
        <v>14.03</v>
      </c>
      <c r="AO6" s="33">
        <f t="shared" si="5"/>
        <v>15.05</v>
      </c>
      <c r="AP6" s="33">
        <f t="shared" si="5"/>
        <v>11.76</v>
      </c>
      <c r="AQ6" s="33">
        <f t="shared" si="5"/>
        <v>13.3</v>
      </c>
      <c r="AR6" s="33">
        <f t="shared" si="5"/>
        <v>12.51</v>
      </c>
      <c r="AS6" s="32" t="str">
        <f>IF(AS7="","",IF(AS7="-","【-】","【"&amp;SUBSTITUTE(TEXT(AS7,"#,##0.00"),"-","△")&amp;"】"))</f>
        <v>【4.45】</v>
      </c>
      <c r="AT6" s="33">
        <f>IF(AT7="",NA(),AT7)</f>
        <v>121.48</v>
      </c>
      <c r="AU6" s="33">
        <f t="shared" ref="AU6:BC6" si="6">IF(AU7="",NA(),AU7)</f>
        <v>144.11000000000001</v>
      </c>
      <c r="AV6" s="33">
        <f t="shared" si="6"/>
        <v>179.47</v>
      </c>
      <c r="AW6" s="33">
        <f t="shared" si="6"/>
        <v>39.79</v>
      </c>
      <c r="AX6" s="33">
        <f t="shared" si="6"/>
        <v>40.31</v>
      </c>
      <c r="AY6" s="33">
        <f t="shared" si="6"/>
        <v>191.62</v>
      </c>
      <c r="AZ6" s="33">
        <f t="shared" si="6"/>
        <v>184.15</v>
      </c>
      <c r="BA6" s="33">
        <f t="shared" si="6"/>
        <v>205.35</v>
      </c>
      <c r="BB6" s="33">
        <f t="shared" si="6"/>
        <v>52.63</v>
      </c>
      <c r="BC6" s="33">
        <f t="shared" si="6"/>
        <v>54.09</v>
      </c>
      <c r="BD6" s="32" t="str">
        <f>IF(BD7="","",IF(BD7="-","【-】","【"&amp;SUBSTITUTE(TEXT(BD7,"#,##0.00"),"-","△")&amp;"】"))</f>
        <v>【57.41】</v>
      </c>
      <c r="BE6" s="33">
        <f>IF(BE7="",NA(),BE7)</f>
        <v>1377.22</v>
      </c>
      <c r="BF6" s="33">
        <f t="shared" ref="BF6:BN6" si="7">IF(BF7="",NA(),BF7)</f>
        <v>1353.32</v>
      </c>
      <c r="BG6" s="33">
        <f t="shared" si="7"/>
        <v>1098.48</v>
      </c>
      <c r="BH6" s="33">
        <f t="shared" si="7"/>
        <v>1171.25</v>
      </c>
      <c r="BI6" s="33">
        <f t="shared" si="7"/>
        <v>1150.99</v>
      </c>
      <c r="BJ6" s="33">
        <f t="shared" si="7"/>
        <v>959.1</v>
      </c>
      <c r="BK6" s="33">
        <f t="shared" si="7"/>
        <v>941.18</v>
      </c>
      <c r="BL6" s="33">
        <f t="shared" si="7"/>
        <v>893.45</v>
      </c>
      <c r="BM6" s="33">
        <f t="shared" si="7"/>
        <v>843.57</v>
      </c>
      <c r="BN6" s="33">
        <f t="shared" si="7"/>
        <v>845.86</v>
      </c>
      <c r="BO6" s="32" t="str">
        <f>IF(BO7="","",IF(BO7="-","【-】","【"&amp;SUBSTITUTE(TEXT(BO7,"#,##0.00"),"-","△")&amp;"】"))</f>
        <v>【763.62】</v>
      </c>
      <c r="BP6" s="33">
        <f>IF(BP7="",NA(),BP7)</f>
        <v>73.12</v>
      </c>
      <c r="BQ6" s="33">
        <f t="shared" ref="BQ6:BY6" si="8">IF(BQ7="",NA(),BQ7)</f>
        <v>77.569999999999993</v>
      </c>
      <c r="BR6" s="33">
        <f t="shared" si="8"/>
        <v>94.22</v>
      </c>
      <c r="BS6" s="33">
        <f t="shared" si="8"/>
        <v>88.86</v>
      </c>
      <c r="BT6" s="33">
        <f t="shared" si="8"/>
        <v>98.83</v>
      </c>
      <c r="BU6" s="33">
        <f t="shared" si="8"/>
        <v>93.53</v>
      </c>
      <c r="BV6" s="33">
        <f t="shared" si="8"/>
        <v>93.55</v>
      </c>
      <c r="BW6" s="33">
        <f t="shared" si="8"/>
        <v>95.24</v>
      </c>
      <c r="BX6" s="33">
        <f t="shared" si="8"/>
        <v>99.86</v>
      </c>
      <c r="BY6" s="33">
        <f t="shared" si="8"/>
        <v>101.88</v>
      </c>
      <c r="BZ6" s="32" t="str">
        <f>IF(BZ7="","",IF(BZ7="-","【-】","【"&amp;SUBSTITUTE(TEXT(BZ7,"#,##0.00"),"-","△")&amp;"】"))</f>
        <v>【98.53】</v>
      </c>
      <c r="CA6" s="33">
        <f>IF(CA7="",NA(),CA7)</f>
        <v>189.14</v>
      </c>
      <c r="CB6" s="33">
        <f t="shared" ref="CB6:CJ6" si="9">IF(CB7="",NA(),CB7)</f>
        <v>178.57</v>
      </c>
      <c r="CC6" s="33">
        <f t="shared" si="9"/>
        <v>163.41</v>
      </c>
      <c r="CD6" s="33">
        <f t="shared" si="9"/>
        <v>175.52</v>
      </c>
      <c r="CE6" s="33">
        <f t="shared" si="9"/>
        <v>158.37</v>
      </c>
      <c r="CF6" s="33">
        <f t="shared" si="9"/>
        <v>152.28</v>
      </c>
      <c r="CG6" s="33">
        <f t="shared" si="9"/>
        <v>153.24</v>
      </c>
      <c r="CH6" s="33">
        <f t="shared" si="9"/>
        <v>150.75</v>
      </c>
      <c r="CI6" s="33">
        <f t="shared" si="9"/>
        <v>147.29</v>
      </c>
      <c r="CJ6" s="33">
        <f t="shared" si="9"/>
        <v>143.15</v>
      </c>
      <c r="CK6" s="32" t="str">
        <f>IF(CK7="","",IF(CK7="-","【-】","【"&amp;SUBSTITUTE(TEXT(CK7,"#,##0.00"),"-","△")&amp;"】"))</f>
        <v>【139.70】</v>
      </c>
      <c r="CL6" s="33">
        <f>IF(CL7="",NA(),CL7)</f>
        <v>59.42</v>
      </c>
      <c r="CM6" s="33">
        <f t="shared" ref="CM6:CU6" si="10">IF(CM7="",NA(),CM7)</f>
        <v>65.39</v>
      </c>
      <c r="CN6" s="33">
        <f t="shared" si="10"/>
        <v>63.95</v>
      </c>
      <c r="CO6" s="33">
        <f t="shared" si="10"/>
        <v>64.33</v>
      </c>
      <c r="CP6" s="33">
        <f t="shared" si="10"/>
        <v>64.819999999999993</v>
      </c>
      <c r="CQ6" s="33">
        <f t="shared" si="10"/>
        <v>61.64</v>
      </c>
      <c r="CR6" s="33">
        <f t="shared" si="10"/>
        <v>61.73</v>
      </c>
      <c r="CS6" s="33">
        <f t="shared" si="10"/>
        <v>61.1</v>
      </c>
      <c r="CT6" s="33">
        <f t="shared" si="10"/>
        <v>61.03</v>
      </c>
      <c r="CU6" s="33">
        <f t="shared" si="10"/>
        <v>62.5</v>
      </c>
      <c r="CV6" s="32" t="str">
        <f>IF(CV7="","",IF(CV7="-","【-】","【"&amp;SUBSTITUTE(TEXT(CV7,"#,##0.00"),"-","△")&amp;"】"))</f>
        <v>【60.01】</v>
      </c>
      <c r="CW6" s="33">
        <f>IF(CW7="",NA(),CW7)</f>
        <v>89.03</v>
      </c>
      <c r="CX6" s="33">
        <f t="shared" ref="CX6:DF6" si="11">IF(CX7="",NA(),CX7)</f>
        <v>89.19</v>
      </c>
      <c r="CY6" s="33">
        <f t="shared" si="11"/>
        <v>89.15</v>
      </c>
      <c r="CZ6" s="33">
        <f t="shared" si="11"/>
        <v>89.22</v>
      </c>
      <c r="DA6" s="33">
        <f t="shared" si="11"/>
        <v>88.61</v>
      </c>
      <c r="DB6" s="33">
        <f t="shared" si="11"/>
        <v>93.1</v>
      </c>
      <c r="DC6" s="33">
        <f t="shared" si="11"/>
        <v>93.1</v>
      </c>
      <c r="DD6" s="33">
        <f t="shared" si="11"/>
        <v>93.47</v>
      </c>
      <c r="DE6" s="33">
        <f t="shared" si="11"/>
        <v>93.83</v>
      </c>
      <c r="DF6" s="33">
        <f t="shared" si="11"/>
        <v>93.88</v>
      </c>
      <c r="DG6" s="32" t="str">
        <f>IF(DG7="","",IF(DG7="-","【-】","【"&amp;SUBSTITUTE(TEXT(DG7,"#,##0.00"),"-","△")&amp;"】"))</f>
        <v>【94.73】</v>
      </c>
      <c r="DH6" s="33">
        <f>IF(DH7="",NA(),DH7)</f>
        <v>3.03</v>
      </c>
      <c r="DI6" s="33">
        <f t="shared" ref="DI6:DQ6" si="12">IF(DI7="",NA(),DI7)</f>
        <v>4.5</v>
      </c>
      <c r="DJ6" s="33">
        <f t="shared" si="12"/>
        <v>5.96</v>
      </c>
      <c r="DK6" s="33">
        <f t="shared" si="12"/>
        <v>13.67</v>
      </c>
      <c r="DL6" s="33">
        <f t="shared" si="12"/>
        <v>16.41</v>
      </c>
      <c r="DM6" s="33">
        <f t="shared" si="12"/>
        <v>14.17</v>
      </c>
      <c r="DN6" s="33">
        <f t="shared" si="12"/>
        <v>15.36</v>
      </c>
      <c r="DO6" s="33">
        <f t="shared" si="12"/>
        <v>16.57</v>
      </c>
      <c r="DP6" s="33">
        <f t="shared" si="12"/>
        <v>28.06</v>
      </c>
      <c r="DQ6" s="33">
        <f t="shared" si="12"/>
        <v>29.48</v>
      </c>
      <c r="DR6" s="32" t="str">
        <f>IF(DR7="","",IF(DR7="-","【-】","【"&amp;SUBSTITUTE(TEXT(DR7,"#,##0.00"),"-","△")&amp;"】"))</f>
        <v>【36.85】</v>
      </c>
      <c r="DS6" s="32">
        <f>IF(DS7="",NA(),DS7)</f>
        <v>0</v>
      </c>
      <c r="DT6" s="32">
        <f t="shared" ref="DT6:EB6" si="13">IF(DT7="",NA(),DT7)</f>
        <v>0</v>
      </c>
      <c r="DU6" s="32">
        <f t="shared" si="13"/>
        <v>0</v>
      </c>
      <c r="DV6" s="32">
        <f t="shared" si="13"/>
        <v>0</v>
      </c>
      <c r="DW6" s="32">
        <f t="shared" si="13"/>
        <v>0</v>
      </c>
      <c r="DX6" s="33">
        <f t="shared" si="13"/>
        <v>2.36</v>
      </c>
      <c r="DY6" s="33">
        <f t="shared" si="13"/>
        <v>2.81</v>
      </c>
      <c r="DZ6" s="33">
        <f t="shared" si="13"/>
        <v>3.11</v>
      </c>
      <c r="EA6" s="33">
        <f t="shared" si="13"/>
        <v>3.32</v>
      </c>
      <c r="EB6" s="33">
        <f t="shared" si="13"/>
        <v>3.89</v>
      </c>
      <c r="EC6" s="32" t="str">
        <f>IF(EC7="","",IF(EC7="-","【-】","【"&amp;SUBSTITUTE(TEXT(EC7,"#,##0.00"),"-","△")&amp;"】"))</f>
        <v>【4.56】</v>
      </c>
      <c r="ED6" s="33">
        <f>IF(ED7="",NA(),ED7)</f>
        <v>0.01</v>
      </c>
      <c r="EE6" s="32">
        <f t="shared" ref="EE6:EM6" si="14">IF(EE7="",NA(),EE7)</f>
        <v>0</v>
      </c>
      <c r="EF6" s="33">
        <f t="shared" si="14"/>
        <v>0.04</v>
      </c>
      <c r="EG6" s="33">
        <f t="shared" si="14"/>
        <v>0.05</v>
      </c>
      <c r="EH6" s="33">
        <f t="shared" si="14"/>
        <v>0.05</v>
      </c>
      <c r="EI6" s="33">
        <f t="shared" si="14"/>
        <v>0.08</v>
      </c>
      <c r="EJ6" s="33">
        <f t="shared" si="14"/>
        <v>0.1</v>
      </c>
      <c r="EK6" s="33">
        <f t="shared" si="14"/>
        <v>0.1</v>
      </c>
      <c r="EL6" s="33">
        <f t="shared" si="14"/>
        <v>0.11</v>
      </c>
      <c r="EM6" s="33">
        <f t="shared" si="14"/>
        <v>0.12</v>
      </c>
      <c r="EN6" s="32" t="str">
        <f>IF(EN7="","",IF(EN7="-","【-】","【"&amp;SUBSTITUTE(TEXT(EN7,"#,##0.00"),"-","△")&amp;"】"))</f>
        <v>【0.23】</v>
      </c>
    </row>
    <row r="7" spans="1:147" s="34" customFormat="1" x14ac:dyDescent="0.15">
      <c r="A7" s="26"/>
      <c r="B7" s="35">
        <v>2015</v>
      </c>
      <c r="C7" s="35">
        <v>442011</v>
      </c>
      <c r="D7" s="35">
        <v>46</v>
      </c>
      <c r="E7" s="35">
        <v>17</v>
      </c>
      <c r="F7" s="35">
        <v>1</v>
      </c>
      <c r="G7" s="35">
        <v>0</v>
      </c>
      <c r="H7" s="35" t="s">
        <v>96</v>
      </c>
      <c r="I7" s="35" t="s">
        <v>97</v>
      </c>
      <c r="J7" s="35" t="s">
        <v>98</v>
      </c>
      <c r="K7" s="35" t="s">
        <v>99</v>
      </c>
      <c r="L7" s="35" t="s">
        <v>100</v>
      </c>
      <c r="M7" s="36" t="s">
        <v>101</v>
      </c>
      <c r="N7" s="36">
        <v>57.73</v>
      </c>
      <c r="O7" s="36">
        <v>61.86</v>
      </c>
      <c r="P7" s="36">
        <v>77.25</v>
      </c>
      <c r="Q7" s="36">
        <v>2741</v>
      </c>
      <c r="R7" s="36">
        <v>479340</v>
      </c>
      <c r="S7" s="36">
        <v>502.39</v>
      </c>
      <c r="T7" s="36">
        <v>954.12</v>
      </c>
      <c r="U7" s="36">
        <v>295828</v>
      </c>
      <c r="V7" s="36">
        <v>54.97</v>
      </c>
      <c r="W7" s="36">
        <v>5381.63</v>
      </c>
      <c r="X7" s="36">
        <v>90.47</v>
      </c>
      <c r="Y7" s="36">
        <v>91.37</v>
      </c>
      <c r="Z7" s="36">
        <v>102.72</v>
      </c>
      <c r="AA7" s="36">
        <v>99.63</v>
      </c>
      <c r="AB7" s="36">
        <v>99.55</v>
      </c>
      <c r="AC7" s="36">
        <v>103.11</v>
      </c>
      <c r="AD7" s="36">
        <v>102.74</v>
      </c>
      <c r="AE7" s="36">
        <v>103.51</v>
      </c>
      <c r="AF7" s="36">
        <v>105.47</v>
      </c>
      <c r="AG7" s="36">
        <v>106.67</v>
      </c>
      <c r="AH7" s="36">
        <v>108.23</v>
      </c>
      <c r="AI7" s="36">
        <v>27.02</v>
      </c>
      <c r="AJ7" s="36">
        <v>37.33</v>
      </c>
      <c r="AK7" s="36">
        <v>29.63</v>
      </c>
      <c r="AL7" s="36">
        <v>27.42</v>
      </c>
      <c r="AM7" s="36">
        <v>27.91</v>
      </c>
      <c r="AN7" s="36">
        <v>14.03</v>
      </c>
      <c r="AO7" s="36">
        <v>15.05</v>
      </c>
      <c r="AP7" s="36">
        <v>11.76</v>
      </c>
      <c r="AQ7" s="36">
        <v>13.3</v>
      </c>
      <c r="AR7" s="36">
        <v>12.51</v>
      </c>
      <c r="AS7" s="36">
        <v>4.45</v>
      </c>
      <c r="AT7" s="36">
        <v>121.48</v>
      </c>
      <c r="AU7" s="36">
        <v>144.11000000000001</v>
      </c>
      <c r="AV7" s="36">
        <v>179.47</v>
      </c>
      <c r="AW7" s="36">
        <v>39.79</v>
      </c>
      <c r="AX7" s="36">
        <v>40.31</v>
      </c>
      <c r="AY7" s="36">
        <v>191.62</v>
      </c>
      <c r="AZ7" s="36">
        <v>184.15</v>
      </c>
      <c r="BA7" s="36">
        <v>205.35</v>
      </c>
      <c r="BB7" s="36">
        <v>52.63</v>
      </c>
      <c r="BC7" s="36">
        <v>54.09</v>
      </c>
      <c r="BD7" s="36">
        <v>57.41</v>
      </c>
      <c r="BE7" s="36">
        <v>1377.22</v>
      </c>
      <c r="BF7" s="36">
        <v>1353.32</v>
      </c>
      <c r="BG7" s="36">
        <v>1098.48</v>
      </c>
      <c r="BH7" s="36">
        <v>1171.25</v>
      </c>
      <c r="BI7" s="36">
        <v>1150.99</v>
      </c>
      <c r="BJ7" s="36">
        <v>959.1</v>
      </c>
      <c r="BK7" s="36">
        <v>941.18</v>
      </c>
      <c r="BL7" s="36">
        <v>893.45</v>
      </c>
      <c r="BM7" s="36">
        <v>843.57</v>
      </c>
      <c r="BN7" s="36">
        <v>845.86</v>
      </c>
      <c r="BO7" s="36">
        <v>763.62</v>
      </c>
      <c r="BP7" s="36">
        <v>73.12</v>
      </c>
      <c r="BQ7" s="36">
        <v>77.569999999999993</v>
      </c>
      <c r="BR7" s="36">
        <v>94.22</v>
      </c>
      <c r="BS7" s="36">
        <v>88.86</v>
      </c>
      <c r="BT7" s="36">
        <v>98.83</v>
      </c>
      <c r="BU7" s="36">
        <v>93.53</v>
      </c>
      <c r="BV7" s="36">
        <v>93.55</v>
      </c>
      <c r="BW7" s="36">
        <v>95.24</v>
      </c>
      <c r="BX7" s="36">
        <v>99.86</v>
      </c>
      <c r="BY7" s="36">
        <v>101.88</v>
      </c>
      <c r="BZ7" s="36">
        <v>98.53</v>
      </c>
      <c r="CA7" s="36">
        <v>189.14</v>
      </c>
      <c r="CB7" s="36">
        <v>178.57</v>
      </c>
      <c r="CC7" s="36">
        <v>163.41</v>
      </c>
      <c r="CD7" s="36">
        <v>175.52</v>
      </c>
      <c r="CE7" s="36">
        <v>158.37</v>
      </c>
      <c r="CF7" s="36">
        <v>152.28</v>
      </c>
      <c r="CG7" s="36">
        <v>153.24</v>
      </c>
      <c r="CH7" s="36">
        <v>150.75</v>
      </c>
      <c r="CI7" s="36">
        <v>147.29</v>
      </c>
      <c r="CJ7" s="36">
        <v>143.15</v>
      </c>
      <c r="CK7" s="36">
        <v>139.69999999999999</v>
      </c>
      <c r="CL7" s="36">
        <v>59.42</v>
      </c>
      <c r="CM7" s="36">
        <v>65.39</v>
      </c>
      <c r="CN7" s="36">
        <v>63.95</v>
      </c>
      <c r="CO7" s="36">
        <v>64.33</v>
      </c>
      <c r="CP7" s="36">
        <v>64.819999999999993</v>
      </c>
      <c r="CQ7" s="36">
        <v>61.64</v>
      </c>
      <c r="CR7" s="36">
        <v>61.73</v>
      </c>
      <c r="CS7" s="36">
        <v>61.1</v>
      </c>
      <c r="CT7" s="36">
        <v>61.03</v>
      </c>
      <c r="CU7" s="36">
        <v>62.5</v>
      </c>
      <c r="CV7" s="36">
        <v>60.01</v>
      </c>
      <c r="CW7" s="36">
        <v>89.03</v>
      </c>
      <c r="CX7" s="36">
        <v>89.19</v>
      </c>
      <c r="CY7" s="36">
        <v>89.15</v>
      </c>
      <c r="CZ7" s="36">
        <v>89.22</v>
      </c>
      <c r="DA7" s="36">
        <v>88.61</v>
      </c>
      <c r="DB7" s="36">
        <v>93.1</v>
      </c>
      <c r="DC7" s="36">
        <v>93.1</v>
      </c>
      <c r="DD7" s="36">
        <v>93.47</v>
      </c>
      <c r="DE7" s="36">
        <v>93.83</v>
      </c>
      <c r="DF7" s="36">
        <v>93.88</v>
      </c>
      <c r="DG7" s="36">
        <v>94.73</v>
      </c>
      <c r="DH7" s="36">
        <v>3.03</v>
      </c>
      <c r="DI7" s="36">
        <v>4.5</v>
      </c>
      <c r="DJ7" s="36">
        <v>5.96</v>
      </c>
      <c r="DK7" s="36">
        <v>13.67</v>
      </c>
      <c r="DL7" s="36">
        <v>16.41</v>
      </c>
      <c r="DM7" s="36">
        <v>14.17</v>
      </c>
      <c r="DN7" s="36">
        <v>15.36</v>
      </c>
      <c r="DO7" s="36">
        <v>16.57</v>
      </c>
      <c r="DP7" s="36">
        <v>28.06</v>
      </c>
      <c r="DQ7" s="36">
        <v>29.48</v>
      </c>
      <c r="DR7" s="36">
        <v>36.85</v>
      </c>
      <c r="DS7" s="36">
        <v>0</v>
      </c>
      <c r="DT7" s="36">
        <v>0</v>
      </c>
      <c r="DU7" s="36">
        <v>0</v>
      </c>
      <c r="DV7" s="36">
        <v>0</v>
      </c>
      <c r="DW7" s="36">
        <v>0</v>
      </c>
      <c r="DX7" s="36">
        <v>2.36</v>
      </c>
      <c r="DY7" s="36">
        <v>2.81</v>
      </c>
      <c r="DZ7" s="36">
        <v>3.11</v>
      </c>
      <c r="EA7" s="36">
        <v>3.32</v>
      </c>
      <c r="EB7" s="36">
        <v>3.89</v>
      </c>
      <c r="EC7" s="36">
        <v>4.5599999999999996</v>
      </c>
      <c r="ED7" s="36">
        <v>0.01</v>
      </c>
      <c r="EE7" s="36">
        <v>0</v>
      </c>
      <c r="EF7" s="36">
        <v>0.04</v>
      </c>
      <c r="EG7" s="36">
        <v>0.05</v>
      </c>
      <c r="EH7" s="36">
        <v>0.05</v>
      </c>
      <c r="EI7" s="36">
        <v>0.08</v>
      </c>
      <c r="EJ7" s="36">
        <v>0.1</v>
      </c>
      <c r="EK7" s="36">
        <v>0.1</v>
      </c>
      <c r="EL7" s="36">
        <v>0.11</v>
      </c>
      <c r="EM7" s="36">
        <v>0.12</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cp:lastModifiedBy>
  <dcterms:created xsi:type="dcterms:W3CDTF">2017-02-08T02:37:54Z</dcterms:created>
  <dcterms:modified xsi:type="dcterms:W3CDTF">2017-02-17T06:36:53Z</dcterms:modified>
  <cp:category/>
</cp:coreProperties>
</file>