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20_財政係\地方公営企業\H28年度\01_地方公営企業決算状況調査\10経営比較分析表\02市回答\"/>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<sst xmlns="http://schemas.openxmlformats.org/spreadsheetml/2006/main" count="217" uniqueCount="107">
  <si>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</si>
  <si>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</si>
  <si>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</si>
  <si>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</si>
  <si>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</si>
  <si>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</si>
  <si>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</si>
  <si>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</si>
  <si>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</si>
  <si>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</si>
  <si>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</si>
  <si>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</si>
  <si>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</si>
  <si>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</si>
  <si>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</si>
  <si>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</si>
  <si>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</si>
  <si>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</si>
  <si>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</si>
  <si>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</si>
  <si>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</si>
  <si>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</si>
  <si>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</si>
  <si>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</si>
  <si>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</si>
  <si>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</si>
  <si>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</si>
  <si>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</si>
  <si>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</si>
  <si>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</si>
  <si>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</si>
  <si>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</si>
  <si>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</si>
  <si>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</si>
  <si>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</si>
  <si>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</si>
  <si>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</si>
  <si>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</si>
  <si>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</si>
  <si>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</si>
  <si>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</si>
  <si>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</si>
  <si>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</si>
  <si>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</si>
  <si>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</si>
  <si>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</si>
  <si>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</si>
  <si>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</si>
  <si>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</si>
  <si>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</si>
  <si>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</si>
  <si>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</si>
  <si>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</si>
  <si>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</si>
  <si>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</si>
  <si>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</si>
  <si>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</si>
  <si>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</si>
  <si>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</si>
  <si>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</si>
  <si>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</si>
  <si>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</si>
  <si>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</si>
  <si>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</si>
  <si>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</si>
  <si>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</si>
  <si>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</si>
  <si>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</si>
  <si>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</si>
  <si>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</si>
  <si>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</si>
  <si>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</si>
  <si>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</si>
  <si>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</si>
  <si>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</si>
  <si>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</si>
  <si>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</si>
  <si>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</si>
  <si>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</si>
  <si>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</si>
  <si>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</si>
  <si>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</si>
  <si>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</si>
  <si>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</si>
  <si>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</si>
  <si>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</si>
  <si>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</si>
  <si>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</si>
  <si>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</si>
  <si>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</si>
  <si>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</si>
  <si>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</si>
  <si>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</si>
  <si>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竹田市</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</si>
  <si>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</si>
  <si>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</si>
  <si>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</si>
  <si>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</si>
  <si>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</si>
  <si>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</si>
  <si>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</si>
  <si>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</si>
  <si>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</si>
  <si>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</si>
  <si>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平成23年度をピークに給水人口の減少及び経費の増加により減少傾向にあり、平成26年度の赤字から平成27年度は再び黒字決算に戻りましたが、今後も更新投資に充てる財源が必要となってくることから、経営改善をさらに進めていく必要があります。
③平成25年度以降に指標が大幅に減少したのは、平成24年の大水害に対する支払いが影響しています。
④平成25年度以降の比率増加は、公営企業災害復旧事業債の借入による影響です。
⑤現在必要な経費は給水収益でほぼ賄えていますが、今後の設備更新を見据え、料金改定も視野に入れる必要があります。
⑥地下水利用により浄水場が設置されていないため他都市より低い水準となっています。
⑦増加傾向にありますが配水管の漏水量の増加も考えられるので注意する必要があります。
⑧平成24年度以降減少傾向にあり、他都市に比べても低くなっています。老朽管の更新等早急な対策が急務になっています。
</t>
    <rPh sb="126" eb="128">
      <t>イコウ</t>
    </rPh>
    <rPh sb="129" eb="131">
      <t>シヒョウ</t>
    </rPh>
    <rPh sb="148" eb="151">
      <t>ダイスイガイ</t>
    </rPh>
    <rPh sb="152" eb="153">
      <t>タイ</t>
    </rPh>
    <rPh sb="159" eb="161">
      <t>エイキョウ</t>
    </rPh>
    <rPh sb="174" eb="175">
      <t>ネン</t>
    </rPh>
    <rPh sb="175" eb="176">
      <t>ド</t>
    </rPh>
    <rPh sb="176" eb="178">
      <t>イコウ</t>
    </rPh>
    <rPh sb="210" eb="212">
      <t>ゲンザイ</t>
    </rPh>
    <rPh sb="212" eb="214">
      <t>ヒツヨウ</t>
    </rPh>
    <rPh sb="215" eb="217">
      <t>ケイヒ</t>
    </rPh>
    <rPh sb="218" eb="220">
      <t>キュウスイ</t>
    </rPh>
    <rPh sb="220" eb="222">
      <t>シュウエキ</t>
    </rPh>
    <rPh sb="225" eb="226">
      <t>マカナ</t>
    </rPh>
    <rPh sb="233" eb="235">
      <t>コンゴ</t>
    </rPh>
    <rPh sb="236" eb="238">
      <t>セツビ</t>
    </rPh>
    <rPh sb="238" eb="240">
      <t>コウシン</t>
    </rPh>
    <rPh sb="241" eb="243">
      <t>ミス</t>
    </rPh>
    <rPh sb="247" eb="249">
      <t>カイテイ</t>
    </rPh>
    <rPh sb="256" eb="258">
      <t>ヒツヨウ</t>
    </rPh>
    <rPh sb="267" eb="270">
      <t>チカスイ</t>
    </rPh>
    <rPh sb="270" eb="272">
      <t>リヨウ</t>
    </rPh>
    <rPh sb="275" eb="278">
      <t>ジョウスイジョウ</t>
    </rPh>
    <rPh sb="279" eb="281">
      <t>セッチ</t>
    </rPh>
    <rPh sb="289" eb="292">
      <t>タトシ</t>
    </rPh>
    <rPh sb="294" eb="295">
      <t>ヒク</t>
    </rPh>
    <rPh sb="296" eb="298">
      <t>スイジュン</t>
    </rPh>
    <rPh sb="309" eb="311">
      <t>ゾウカ</t>
    </rPh>
    <rPh sb="311" eb="313">
      <t>ケイコウ</t>
    </rPh>
    <rPh sb="368" eb="371">
      <t>タトシ</t>
    </rPh>
    <rPh sb="372" eb="373">
      <t>クラ</t>
    </rPh>
    <rPh sb="376" eb="377">
      <t>ヒク</t>
    </rPh>
    <phoneticPr fontId="4"/>
  </si>
  <si>
    <t>①ほぼ横ばいとなっていますが、今後も計画的な施設の更新を図っていく必要があります。
②他都市の平均を大きく上回っており、老朽化が進んでいることが分かります。有収率の減少にも繋がることから、老朽管の更新対策が急務になっています。
③他都市と比べて高い水準となっていますが、老朽管の割合が高いことから、今後も更新工事を増やしていく必要があります。</t>
    <rPh sb="3" eb="4">
      <t>ヨコ</t>
    </rPh>
    <rPh sb="15" eb="17">
      <t>コンゴ</t>
    </rPh>
    <rPh sb="18" eb="21">
      <t>ケイカクテキ</t>
    </rPh>
    <rPh sb="22" eb="24">
      <t>シセツ</t>
    </rPh>
    <rPh sb="25" eb="27">
      <t>コウシン</t>
    </rPh>
    <rPh sb="28" eb="29">
      <t>ハカ</t>
    </rPh>
    <rPh sb="33" eb="35">
      <t>ヒツヨウ</t>
    </rPh>
    <rPh sb="44" eb="47">
      <t>タトシ</t>
    </rPh>
    <rPh sb="48" eb="50">
      <t>ヘイキン</t>
    </rPh>
    <rPh sb="51" eb="52">
      <t>オオ</t>
    </rPh>
    <rPh sb="54" eb="56">
      <t>ウワマワ</t>
    </rPh>
    <rPh sb="61" eb="64">
      <t>ロウキュウカ</t>
    </rPh>
    <rPh sb="65" eb="66">
      <t>スス</t>
    </rPh>
    <rPh sb="73" eb="74">
      <t>ワ</t>
    </rPh>
    <rPh sb="79" eb="81">
      <t>ユウシュウ</t>
    </rPh>
    <rPh sb="81" eb="82">
      <t>リツ</t>
    </rPh>
    <rPh sb="83" eb="85">
      <t>ゲンショウ</t>
    </rPh>
    <rPh sb="87" eb="88">
      <t>ツナヒツヨウチカスイリヨウジョウスイジョウセッチタトシヒクスイジュンゾウカケイコウタトシクラヒク</t>
    </rPh>
    <rPh sb="117" eb="120">
      <t>タトシ</t>
    </rPh>
    <rPh sb="121" eb="122">
      <t>クラ</t>
    </rPh>
    <rPh sb="124" eb="125">
      <t>タカ</t>
    </rPh>
    <rPh sb="126" eb="128">
      <t>スイジュン</t>
    </rPh>
    <phoneticPr fontId="4"/>
  </si>
  <si>
    <t>　経常収支比率・料金回収率・給水原価の指標は昨年度と比べて若干改善していますが、管路老朽化に起因すると思われる有収率は依然減少傾向であり、経営状況は予断を許しません。水道料金の見直しと早急の施設更新が急務になっています。</t>
    <rPh sb="19" eb="21">
      <t>シヒョウ</t>
    </rPh>
    <rPh sb="22" eb="25">
      <t>サクネンド</t>
    </rPh>
    <rPh sb="26" eb="27">
      <t>クラ</t>
    </rPh>
    <rPh sb="29" eb="31">
      <t>ジャッカン</t>
    </rPh>
    <rPh sb="31" eb="33">
      <t>カイゼン</t>
    </rPh>
    <rPh sb="40" eb="42">
      <t>カンロ</t>
    </rPh>
    <rPh sb="42" eb="45">
      <t>ロウキュウカ</t>
    </rPh>
    <rPh sb="46" eb="48">
      <t>キイン</t>
    </rPh>
    <rPh sb="51" eb="52">
      <t>オモ</t>
    </rPh>
    <rPh sb="55" eb="57">
      <t>ユウシュウ</t>
    </rPh>
    <rPh sb="57" eb="58">
      <t>リツ</t>
    </rPh>
    <rPh sb="59" eb="61">
      <t>イゼン</t>
    </rPh>
    <rPh sb="61" eb="63">
      <t>ゲンショウ</t>
    </rPh>
    <rPh sb="63" eb="65">
      <t>ケイコウ</t>
    </rPh>
    <rPh sb="74" eb="76">
      <t>ヨダン</t>
    </rPh>
    <rPh sb="77" eb="78">
      <t>ユル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</si>
</sst>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0.82</c:v>
                </c:pt>
                <c:pt idx="1">
                  <c:v>0.69</c:v>
                </c:pt>
                <c:pt idx="2">
                  <c:v>0.14000000000000001</c:v>
                </c:pt>
                <c:pt idx="3">
                  <c:v>0.74</c:v>
                </c:pt>
                <c:pt idx="4">
                  <c:v>0.91</c:v>
                </c:pt>
              </c:numCache>
            </c:numRef>
          </c:val>
        </c:ser>
        <c:dLbls>
          <c:showLegendKey val="0"/>
          <c:showVal val="0"/>
          <c:showCatName val="0"/>
          <c:showSerName val="0"/>
          <c:showPercent val="0"/>
          <c:showBubbleSize val="0"/>
        </c:dLbls>
        <c:gapWidth val="150"/>
        <c:axId val="53962864"/>
        <c:axId val="5396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53962864"/>
        <c:axId val="53963256"/>
      </c:lineChart>
      <c:dateAx>
        <c:axId val="53962864"/>
        <c:scaling>
          <c:orientation val="minMax"/>
        </c:scaling>
        <c:delete val="1"/>
        <c:axPos val="b"/>
        <c:numFmt formatCode="ge" sourceLinked="1"/>
        <c:majorTickMark val="none"/>
        <c:minorTickMark val="none"/>
        <c:tickLblPos val="none"/>
        <c:crossAx val="53963256"/>
        <c:crosses val="autoZero"/>
        <c:auto val="1"/>
        <c:lblOffset val="100"/>
        <c:baseTimeUnit val="years"/>
      </c:dateAx>
      <c:valAx>
        <c:axId val="5396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6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58.96</c:v>
                </c:pt>
                <c:pt idx="1">
                  <c:v>58.5</c:v>
                </c:pt>
                <c:pt idx="2">
                  <c:v>61.66</c:v>
                </c:pt>
                <c:pt idx="3">
                  <c:v>61.7</c:v>
                </c:pt>
                <c:pt idx="4">
                  <c:v>63.25</c:v>
                </c:pt>
              </c:numCache>
            </c:numRef>
          </c:val>
        </c:ser>
        <c:dLbls>
          <c:showLegendKey val="0"/>
          <c:showVal val="0"/>
          <c:showCatName val="0"/>
          <c:showSerName val="0"/>
          <c:showPercent val="0"/>
          <c:showBubbleSize val="0"/>
        </c:dLbls>
        <c:gapWidth val="150"/>
        <c:axId val="197297960"/>
        <c:axId val="1972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197297960"/>
        <c:axId val="197297568"/>
      </c:lineChart>
      <c:dateAx>
        <c:axId val="197297960"/>
        <c:scaling>
          <c:orientation val="minMax"/>
        </c:scaling>
        <c:delete val="1"/>
        <c:axPos val="b"/>
        <c:numFmt formatCode="ge" sourceLinked="1"/>
        <c:majorTickMark val="none"/>
        <c:minorTickMark val="none"/>
        <c:tickLblPos val="none"/>
        <c:crossAx val="197297568"/>
        <c:crosses val="autoZero"/>
        <c:auto val="1"/>
        <c:lblOffset val="100"/>
        <c:baseTimeUnit val="years"/>
      </c:dateAx>
      <c:valAx>
        <c:axId val="1972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9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75.41</c:v>
                </c:pt>
                <c:pt idx="1">
                  <c:v>71.87</c:v>
                </c:pt>
                <c:pt idx="2">
                  <c:v>68.38</c:v>
                </c:pt>
                <c:pt idx="3">
                  <c:v>66.84</c:v>
                </c:pt>
                <c:pt idx="4">
                  <c:v>64.5</c:v>
                </c:pt>
              </c:numCache>
            </c:numRef>
          </c:val>
        </c:ser>
        <c:dLbls>
          <c:showLegendKey val="0"/>
          <c:showVal val="0"/>
          <c:showCatName val="0"/>
          <c:showSerName val="0"/>
          <c:showPercent val="0"/>
          <c:showBubbleSize val="0"/>
        </c:dLbls>
        <c:gapWidth val="150"/>
        <c:axId val="197618816"/>
        <c:axId val="19761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97618816"/>
        <c:axId val="197619208"/>
      </c:lineChart>
      <c:dateAx>
        <c:axId val="197618816"/>
        <c:scaling>
          <c:orientation val="minMax"/>
        </c:scaling>
        <c:delete val="1"/>
        <c:axPos val="b"/>
        <c:numFmt formatCode="ge" sourceLinked="1"/>
        <c:majorTickMark val="none"/>
        <c:minorTickMark val="none"/>
        <c:tickLblPos val="none"/>
        <c:crossAx val="197619208"/>
        <c:crosses val="autoZero"/>
        <c:auto val="1"/>
        <c:lblOffset val="100"/>
        <c:baseTimeUnit val="years"/>
      </c:dateAx>
      <c:valAx>
        <c:axId val="19761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116.78</c:v>
                </c:pt>
                <c:pt idx="1">
                  <c:v>109.73</c:v>
                </c:pt>
                <c:pt idx="2">
                  <c:v>105.78</c:v>
                </c:pt>
                <c:pt idx="3">
                  <c:v>97.22</c:v>
                </c:pt>
                <c:pt idx="4">
                  <c:v>104.99</c:v>
                </c:pt>
              </c:numCache>
            </c:numRef>
          </c:val>
        </c:ser>
        <c:dLbls>
          <c:showLegendKey val="0"/>
          <c:showVal val="0"/>
          <c:showCatName val="0"/>
          <c:showSerName val="0"/>
          <c:showPercent val="0"/>
          <c:showBubbleSize val="0"/>
        </c:dLbls>
        <c:gapWidth val="150"/>
        <c:axId val="53964432"/>
        <c:axId val="5396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53964432"/>
        <c:axId val="53964824"/>
      </c:lineChart>
      <c:dateAx>
        <c:axId val="53964432"/>
        <c:scaling>
          <c:orientation val="minMax"/>
        </c:scaling>
        <c:delete val="1"/>
        <c:axPos val="b"/>
        <c:numFmt formatCode="ge" sourceLinked="1"/>
        <c:majorTickMark val="none"/>
        <c:minorTickMark val="none"/>
        <c:tickLblPos val="none"/>
        <c:crossAx val="53964824"/>
        <c:crosses val="autoZero"/>
        <c:auto val="1"/>
        <c:lblOffset val="100"/>
        <c:baseTimeUnit val="years"/>
      </c:dateAx>
      <c:valAx>
        <c:axId val="53964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96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36.799999999999997</c:v>
                </c:pt>
                <c:pt idx="1">
                  <c:v>38.44</c:v>
                </c:pt>
                <c:pt idx="2">
                  <c:v>40.1</c:v>
                </c:pt>
                <c:pt idx="3">
                  <c:v>38.42</c:v>
                </c:pt>
                <c:pt idx="4">
                  <c:v>39.700000000000003</c:v>
                </c:pt>
              </c:numCache>
            </c:numRef>
          </c:val>
        </c:ser>
        <c:dLbls>
          <c:showLegendKey val="0"/>
          <c:showVal val="0"/>
          <c:showCatName val="0"/>
          <c:showSerName val="0"/>
          <c:showPercent val="0"/>
          <c:showBubbleSize val="0"/>
        </c:dLbls>
        <c:gapWidth val="150"/>
        <c:axId val="197534312"/>
        <c:axId val="19753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197534312"/>
        <c:axId val="197534704"/>
      </c:lineChart>
      <c:dateAx>
        <c:axId val="197534312"/>
        <c:scaling>
          <c:orientation val="minMax"/>
        </c:scaling>
        <c:delete val="1"/>
        <c:axPos val="b"/>
        <c:numFmt formatCode="ge" sourceLinked="1"/>
        <c:majorTickMark val="none"/>
        <c:minorTickMark val="none"/>
        <c:tickLblPos val="none"/>
        <c:crossAx val="197534704"/>
        <c:crosses val="autoZero"/>
        <c:auto val="1"/>
        <c:lblOffset val="100"/>
        <c:baseTimeUnit val="years"/>
      </c:dateAx>
      <c:valAx>
        <c:axId val="19753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3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24.44</c:v>
                </c:pt>
                <c:pt idx="1">
                  <c:v>31.84</c:v>
                </c:pt>
                <c:pt idx="2">
                  <c:v>32.26</c:v>
                </c:pt>
                <c:pt idx="3">
                  <c:v>32.74</c:v>
                </c:pt>
                <c:pt idx="4">
                  <c:v>32.619999999999997</c:v>
                </c:pt>
              </c:numCache>
            </c:numRef>
          </c:val>
        </c:ser>
        <c:dLbls>
          <c:showLegendKey val="0"/>
          <c:showVal val="0"/>
          <c:showCatName val="0"/>
          <c:showSerName val="0"/>
          <c:showPercent val="0"/>
          <c:showBubbleSize val="0"/>
        </c:dLbls>
        <c:gapWidth val="150"/>
        <c:axId val="197535880"/>
        <c:axId val="19753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197535880"/>
        <c:axId val="197536272"/>
      </c:lineChart>
      <c:dateAx>
        <c:axId val="197535880"/>
        <c:scaling>
          <c:orientation val="minMax"/>
        </c:scaling>
        <c:delete val="1"/>
        <c:axPos val="b"/>
        <c:numFmt formatCode="ge" sourceLinked="1"/>
        <c:majorTickMark val="none"/>
        <c:minorTickMark val="none"/>
        <c:tickLblPos val="none"/>
        <c:crossAx val="197536272"/>
        <c:crosses val="autoZero"/>
        <c:auto val="1"/>
        <c:lblOffset val="100"/>
        <c:baseTimeUnit val="years"/>
      </c:dateAx>
      <c:valAx>
        <c:axId val="19753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3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7298352"/>
        <c:axId val="19729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197298352"/>
        <c:axId val="197298744"/>
      </c:lineChart>
      <c:dateAx>
        <c:axId val="197298352"/>
        <c:scaling>
          <c:orientation val="minMax"/>
        </c:scaling>
        <c:delete val="1"/>
        <c:axPos val="b"/>
        <c:numFmt formatCode="ge" sourceLinked="1"/>
        <c:majorTickMark val="none"/>
        <c:minorTickMark val="none"/>
        <c:tickLblPos val="none"/>
        <c:crossAx val="197298744"/>
        <c:crosses val="autoZero"/>
        <c:auto val="1"/>
        <c:lblOffset val="100"/>
        <c:baseTimeUnit val="years"/>
      </c:dateAx>
      <c:valAx>
        <c:axId val="197298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29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5367.64</c:v>
                </c:pt>
                <c:pt idx="1">
                  <c:v>6489.94</c:v>
                </c:pt>
                <c:pt idx="2">
                  <c:v>593.12</c:v>
                </c:pt>
                <c:pt idx="3">
                  <c:v>835.43</c:v>
                </c:pt>
                <c:pt idx="4">
                  <c:v>485.49</c:v>
                </c:pt>
              </c:numCache>
            </c:numRef>
          </c:val>
        </c:ser>
        <c:dLbls>
          <c:showLegendKey val="0"/>
          <c:showVal val="0"/>
          <c:showCatName val="0"/>
          <c:showSerName val="0"/>
          <c:showPercent val="0"/>
          <c:showBubbleSize val="0"/>
        </c:dLbls>
        <c:gapWidth val="150"/>
        <c:axId val="197299920"/>
        <c:axId val="19730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197299920"/>
        <c:axId val="197300312"/>
      </c:lineChart>
      <c:dateAx>
        <c:axId val="197299920"/>
        <c:scaling>
          <c:orientation val="minMax"/>
        </c:scaling>
        <c:delete val="1"/>
        <c:axPos val="b"/>
        <c:numFmt formatCode="ge" sourceLinked="1"/>
        <c:majorTickMark val="none"/>
        <c:minorTickMark val="none"/>
        <c:tickLblPos val="none"/>
        <c:crossAx val="197300312"/>
        <c:crosses val="autoZero"/>
        <c:auto val="1"/>
        <c:lblOffset val="100"/>
        <c:baseTimeUnit val="years"/>
      </c:dateAx>
      <c:valAx>
        <c:axId val="197300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29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156.22999999999999</c:v>
                </c:pt>
                <c:pt idx="1">
                  <c:v>159.03</c:v>
                </c:pt>
                <c:pt idx="2">
                  <c:v>200.67</c:v>
                </c:pt>
                <c:pt idx="3">
                  <c:v>202.12</c:v>
                </c:pt>
                <c:pt idx="4">
                  <c:v>194.69</c:v>
                </c:pt>
              </c:numCache>
            </c:numRef>
          </c:val>
        </c:ser>
        <c:dLbls>
          <c:showLegendKey val="0"/>
          <c:showVal val="0"/>
          <c:showCatName val="0"/>
          <c:showSerName val="0"/>
          <c:showPercent val="0"/>
          <c:showBubbleSize val="0"/>
        </c:dLbls>
        <c:gapWidth val="150"/>
        <c:axId val="197372648"/>
        <c:axId val="19737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197372648"/>
        <c:axId val="197373040"/>
      </c:lineChart>
      <c:dateAx>
        <c:axId val="197372648"/>
        <c:scaling>
          <c:orientation val="minMax"/>
        </c:scaling>
        <c:delete val="1"/>
        <c:axPos val="b"/>
        <c:numFmt formatCode="ge" sourceLinked="1"/>
        <c:majorTickMark val="none"/>
        <c:minorTickMark val="none"/>
        <c:tickLblPos val="none"/>
        <c:crossAx val="197373040"/>
        <c:crosses val="autoZero"/>
        <c:auto val="1"/>
        <c:lblOffset val="100"/>
        <c:baseTimeUnit val="years"/>
      </c:dateAx>
      <c:valAx>
        <c:axId val="19737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37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114.5</c:v>
                </c:pt>
                <c:pt idx="1">
                  <c:v>108.2</c:v>
                </c:pt>
                <c:pt idx="2">
                  <c:v>101.87</c:v>
                </c:pt>
                <c:pt idx="3">
                  <c:v>96.6</c:v>
                </c:pt>
                <c:pt idx="4">
                  <c:v>100.5</c:v>
                </c:pt>
              </c:numCache>
            </c:numRef>
          </c:val>
        </c:ser>
        <c:dLbls>
          <c:showLegendKey val="0"/>
          <c:showVal val="0"/>
          <c:showCatName val="0"/>
          <c:showSerName val="0"/>
          <c:showPercent val="0"/>
          <c:showBubbleSize val="0"/>
        </c:dLbls>
        <c:gapWidth val="150"/>
        <c:axId val="197374216"/>
        <c:axId val="19737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197374216"/>
        <c:axId val="197374608"/>
      </c:lineChart>
      <c:dateAx>
        <c:axId val="197374216"/>
        <c:scaling>
          <c:orientation val="minMax"/>
        </c:scaling>
        <c:delete val="1"/>
        <c:axPos val="b"/>
        <c:numFmt formatCode="ge" sourceLinked="1"/>
        <c:majorTickMark val="none"/>
        <c:minorTickMark val="none"/>
        <c:tickLblPos val="none"/>
        <c:crossAx val="197374608"/>
        <c:crosses val="autoZero"/>
        <c:auto val="1"/>
        <c:lblOffset val="100"/>
        <c:baseTimeUnit val="years"/>
      </c:dateAx>
      <c:valAx>
        <c:axId val="19737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7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157.32</c:v>
                </c:pt>
                <c:pt idx="1">
                  <c:v>167.46</c:v>
                </c:pt>
                <c:pt idx="2">
                  <c:v>177.82</c:v>
                </c:pt>
                <c:pt idx="3">
                  <c:v>187.27</c:v>
                </c:pt>
                <c:pt idx="4">
                  <c:v>180.71</c:v>
                </c:pt>
              </c:numCache>
            </c:numRef>
          </c:val>
        </c:ser>
        <c:dLbls>
          <c:showLegendKey val="0"/>
          <c:showVal val="0"/>
          <c:showCatName val="0"/>
          <c:showSerName val="0"/>
          <c:showPercent val="0"/>
          <c:showBubbleSize val="0"/>
        </c:dLbls>
        <c:gapWidth val="150"/>
        <c:axId val="197375784"/>
        <c:axId val="1976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197375784"/>
        <c:axId val="197617248"/>
      </c:lineChart>
      <c:dateAx>
        <c:axId val="197375784"/>
        <c:scaling>
          <c:orientation val="minMax"/>
        </c:scaling>
        <c:delete val="1"/>
        <c:axPos val="b"/>
        <c:numFmt formatCode="ge" sourceLinked="1"/>
        <c:majorTickMark val="none"/>
        <c:minorTickMark val="none"/>
        <c:tickLblPos val="none"/>
        <c:crossAx val="197617248"/>
        <c:crosses val="autoZero"/>
        <c:auto val="1"/>
        <c:lblOffset val="100"/>
        <c:baseTimeUnit val="years"/>
      </c:dateAx>
      <c:valAx>
        <c:axId val="1976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7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大分県　竹田市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23278</v>
      </c>
      <c r="AJ8" s="75"/>
      <c r="AK8" s="75"/>
      <c r="AL8" s="75"/>
      <c r="AM8" s="75"/>
      <c r="AN8" s="75"/>
      <c r="AO8" s="75"/>
      <c r="AP8" s="76"/>
      <c r="AQ8" s="57">
        <f>データ!R6</f>
        <v>477.53</v>
      </c>
      <c r="AR8" s="57"/>
      <c r="AS8" s="57"/>
      <c r="AT8" s="57"/>
      <c r="AU8" s="57"/>
      <c r="AV8" s="57"/>
      <c r="AW8" s="57"/>
      <c r="AX8" s="57"/>
      <c r="AY8" s="57">
        <f>データ!S6</f>
        <v>48.75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81.010000000000005</v>
      </c>
      <c r="K10" s="57"/>
      <c r="L10" s="57"/>
      <c r="M10" s="57"/>
      <c r="N10" s="57"/>
      <c r="O10" s="57"/>
      <c r="P10" s="57"/>
      <c r="Q10" s="57"/>
      <c r="R10" s="57">
        <f>データ!O6</f>
        <v>30.14</v>
      </c>
      <c r="S10" s="57"/>
      <c r="T10" s="57"/>
      <c r="U10" s="57"/>
      <c r="V10" s="57"/>
      <c r="W10" s="57"/>
      <c r="X10" s="57"/>
      <c r="Y10" s="57"/>
      <c r="Z10" s="65">
        <f>データ!P6</f>
        <v>3402</v>
      </c>
      <c r="AA10" s="65"/>
      <c r="AB10" s="65"/>
      <c r="AC10" s="65"/>
      <c r="AD10" s="65"/>
      <c r="AE10" s="65"/>
      <c r="AF10" s="65"/>
      <c r="AG10" s="65"/>
      <c r="AH10" s="2"/>
      <c r="AI10" s="65">
        <f>データ!T6</f>
        <v>6966</v>
      </c>
      <c r="AJ10" s="65"/>
      <c r="AK10" s="65"/>
      <c r="AL10" s="65"/>
      <c r="AM10" s="65"/>
      <c r="AN10" s="65"/>
      <c r="AO10" s="65"/>
      <c r="AP10" s="65"/>
      <c r="AQ10" s="57">
        <f>データ!U6</f>
        <v>12.7</v>
      </c>
      <c r="AR10" s="57"/>
      <c r="AS10" s="57"/>
      <c r="AT10" s="57"/>
      <c r="AU10" s="57"/>
      <c r="AV10" s="57"/>
      <c r="AW10" s="57"/>
      <c r="AX10" s="57"/>
      <c r="AY10" s="57">
        <f>データ!V6</f>
        <v>548.5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442089</v>
      </c>
      <c r="D6" s="31">
        <f t="shared" si="3"/>
        <v>46</v>
      </c>
      <c r="E6" s="31">
        <f t="shared" si="3"/>
        <v>1</v>
      </c>
      <c r="F6" s="31">
        <f t="shared" si="3"/>
        <v>0</v>
      </c>
      <c r="G6" s="31">
        <f t="shared" si="3"/>
        <v>1</v>
      </c>
      <c r="H6" s="31" t="str">
        <f t="shared" si="3"/>
        <v>大分県　竹田市</v>
      </c>
      <c r="I6" s="31" t="str">
        <f t="shared" si="3"/>
        <v>法適用</v>
      </c>
      <c r="J6" s="31" t="str">
        <f t="shared" si="3"/>
        <v>水道事業</v>
      </c>
      <c r="K6" s="31" t="str">
        <f t="shared" si="3"/>
        <v>末端給水事業</v>
      </c>
      <c r="L6" s="31" t="str">
        <f t="shared" si="3"/>
        <v>A8</v>
      </c>
      <c r="M6" s="32" t="str">
        <f t="shared" si="3"/>
        <v>-</v>
      </c>
      <c r="N6" s="32">
        <f t="shared" si="3"/>
        <v>81.010000000000005</v>
      </c>
      <c r="O6" s="32">
        <f t="shared" si="3"/>
        <v>30.14</v>
      </c>
      <c r="P6" s="32">
        <f t="shared" si="3"/>
        <v>3402</v>
      </c>
      <c r="Q6" s="32">
        <f t="shared" si="3"/>
        <v>23278</v>
      </c>
      <c r="R6" s="32">
        <f t="shared" si="3"/>
        <v>477.53</v>
      </c>
      <c r="S6" s="32">
        <f t="shared" si="3"/>
        <v>48.75</v>
      </c>
      <c r="T6" s="32">
        <f t="shared" si="3"/>
        <v>6966</v>
      </c>
      <c r="U6" s="32">
        <f t="shared" si="3"/>
        <v>12.7</v>
      </c>
      <c r="V6" s="32">
        <f t="shared" si="3"/>
        <v>548.5</v>
      </c>
      <c r="W6" s="33">
        <f>IF(W7="",NA(),W7)</f>
        <v>116.78</v>
      </c>
      <c r="X6" s="33">
        <f t="shared" ref="X6:AF6" si="4">IF(X7="",NA(),X7)</f>
        <v>109.73</v>
      </c>
      <c r="Y6" s="33">
        <f t="shared" si="4"/>
        <v>105.78</v>
      </c>
      <c r="Z6" s="33">
        <f t="shared" si="4"/>
        <v>97.22</v>
      </c>
      <c r="AA6" s="33">
        <f t="shared" si="4"/>
        <v>104.99</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5367.64</v>
      </c>
      <c r="AT6" s="33">
        <f t="shared" ref="AT6:BB6" si="6">IF(AT7="",NA(),AT7)</f>
        <v>6489.94</v>
      </c>
      <c r="AU6" s="33">
        <f t="shared" si="6"/>
        <v>593.12</v>
      </c>
      <c r="AV6" s="33">
        <f t="shared" si="6"/>
        <v>835.43</v>
      </c>
      <c r="AW6" s="33">
        <f t="shared" si="6"/>
        <v>485.49</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156.22999999999999</v>
      </c>
      <c r="BE6" s="33">
        <f t="shared" ref="BE6:BM6" si="7">IF(BE7="",NA(),BE7)</f>
        <v>159.03</v>
      </c>
      <c r="BF6" s="33">
        <f t="shared" si="7"/>
        <v>200.67</v>
      </c>
      <c r="BG6" s="33">
        <f t="shared" si="7"/>
        <v>202.12</v>
      </c>
      <c r="BH6" s="33">
        <f t="shared" si="7"/>
        <v>194.69</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114.5</v>
      </c>
      <c r="BP6" s="33">
        <f t="shared" ref="BP6:BX6" si="8">IF(BP7="",NA(),BP7)</f>
        <v>108.2</v>
      </c>
      <c r="BQ6" s="33">
        <f t="shared" si="8"/>
        <v>101.87</v>
      </c>
      <c r="BR6" s="33">
        <f t="shared" si="8"/>
        <v>96.6</v>
      </c>
      <c r="BS6" s="33">
        <f t="shared" si="8"/>
        <v>100.5</v>
      </c>
      <c r="BT6" s="33">
        <f t="shared" si="8"/>
        <v>90.17</v>
      </c>
      <c r="BU6" s="33">
        <f t="shared" si="8"/>
        <v>90.69</v>
      </c>
      <c r="BV6" s="33">
        <f t="shared" si="8"/>
        <v>90.64</v>
      </c>
      <c r="BW6" s="33">
        <f t="shared" si="8"/>
        <v>93.66</v>
      </c>
      <c r="BX6" s="33">
        <f t="shared" si="8"/>
        <v>92.76</v>
      </c>
      <c r="BY6" s="32" t="str">
        <f>IF(BY7="","",IF(BY7="-","【-】","【"&amp;SUBSTITUTE(TEXT(BY7,"#,##0.00"),"-","△")&amp;"】"))</f>
        <v>【104.99】</v>
      </c>
      <c r="BZ6" s="33">
        <f>IF(BZ7="",NA(),BZ7)</f>
        <v>157.32</v>
      </c>
      <c r="CA6" s="33">
        <f t="shared" ref="CA6:CI6" si="9">IF(CA7="",NA(),CA7)</f>
        <v>167.46</v>
      </c>
      <c r="CB6" s="33">
        <f t="shared" si="9"/>
        <v>177.82</v>
      </c>
      <c r="CC6" s="33">
        <f t="shared" si="9"/>
        <v>187.27</v>
      </c>
      <c r="CD6" s="33">
        <f t="shared" si="9"/>
        <v>180.71</v>
      </c>
      <c r="CE6" s="33">
        <f t="shared" si="9"/>
        <v>210.28</v>
      </c>
      <c r="CF6" s="33">
        <f t="shared" si="9"/>
        <v>211.08</v>
      </c>
      <c r="CG6" s="33">
        <f t="shared" si="9"/>
        <v>213.52</v>
      </c>
      <c r="CH6" s="33">
        <f t="shared" si="9"/>
        <v>208.21</v>
      </c>
      <c r="CI6" s="33">
        <f t="shared" si="9"/>
        <v>208.67</v>
      </c>
      <c r="CJ6" s="32" t="str">
        <f>IF(CJ7="","",IF(CJ7="-","【-】","【"&amp;SUBSTITUTE(TEXT(CJ7,"#,##0.00"),"-","△")&amp;"】"))</f>
        <v>【163.72】</v>
      </c>
      <c r="CK6" s="33">
        <f>IF(CK7="",NA(),CK7)</f>
        <v>58.96</v>
      </c>
      <c r="CL6" s="33">
        <f t="shared" ref="CL6:CT6" si="10">IF(CL7="",NA(),CL7)</f>
        <v>58.5</v>
      </c>
      <c r="CM6" s="33">
        <f t="shared" si="10"/>
        <v>61.66</v>
      </c>
      <c r="CN6" s="33">
        <f t="shared" si="10"/>
        <v>61.7</v>
      </c>
      <c r="CO6" s="33">
        <f t="shared" si="10"/>
        <v>63.25</v>
      </c>
      <c r="CP6" s="33">
        <f t="shared" si="10"/>
        <v>50.49</v>
      </c>
      <c r="CQ6" s="33">
        <f t="shared" si="10"/>
        <v>49.69</v>
      </c>
      <c r="CR6" s="33">
        <f t="shared" si="10"/>
        <v>49.77</v>
      </c>
      <c r="CS6" s="33">
        <f t="shared" si="10"/>
        <v>49.22</v>
      </c>
      <c r="CT6" s="33">
        <f t="shared" si="10"/>
        <v>49.08</v>
      </c>
      <c r="CU6" s="32" t="str">
        <f>IF(CU7="","",IF(CU7="-","【-】","【"&amp;SUBSTITUTE(TEXT(CU7,"#,##0.00"),"-","△")&amp;"】"))</f>
        <v>【59.76】</v>
      </c>
      <c r="CV6" s="33">
        <f>IF(CV7="",NA(),CV7)</f>
        <v>75.41</v>
      </c>
      <c r="CW6" s="33">
        <f t="shared" ref="CW6:DE6" si="11">IF(CW7="",NA(),CW7)</f>
        <v>71.87</v>
      </c>
      <c r="CX6" s="33">
        <f t="shared" si="11"/>
        <v>68.38</v>
      </c>
      <c r="CY6" s="33">
        <f t="shared" si="11"/>
        <v>66.84</v>
      </c>
      <c r="CZ6" s="33">
        <f t="shared" si="11"/>
        <v>64.5</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36.799999999999997</v>
      </c>
      <c r="DH6" s="33">
        <f t="shared" ref="DH6:DP6" si="12">IF(DH7="",NA(),DH7)</f>
        <v>38.44</v>
      </c>
      <c r="DI6" s="33">
        <f t="shared" si="12"/>
        <v>40.1</v>
      </c>
      <c r="DJ6" s="33">
        <f t="shared" si="12"/>
        <v>38.42</v>
      </c>
      <c r="DK6" s="33">
        <f t="shared" si="12"/>
        <v>39.700000000000003</v>
      </c>
      <c r="DL6" s="33">
        <f t="shared" si="12"/>
        <v>34.24</v>
      </c>
      <c r="DM6" s="33">
        <f t="shared" si="12"/>
        <v>35.18</v>
      </c>
      <c r="DN6" s="33">
        <f t="shared" si="12"/>
        <v>36.43</v>
      </c>
      <c r="DO6" s="33">
        <f t="shared" si="12"/>
        <v>46.12</v>
      </c>
      <c r="DP6" s="33">
        <f t="shared" si="12"/>
        <v>47.44</v>
      </c>
      <c r="DQ6" s="32" t="str">
        <f>IF(DQ7="","",IF(DQ7="-","【-】","【"&amp;SUBSTITUTE(TEXT(DQ7,"#,##0.00"),"-","△")&amp;"】"))</f>
        <v>【47.18】</v>
      </c>
      <c r="DR6" s="33">
        <f>IF(DR7="",NA(),DR7)</f>
        <v>24.44</v>
      </c>
      <c r="DS6" s="33">
        <f t="shared" ref="DS6:EA6" si="13">IF(DS7="",NA(),DS7)</f>
        <v>31.84</v>
      </c>
      <c r="DT6" s="33">
        <f t="shared" si="13"/>
        <v>32.26</v>
      </c>
      <c r="DU6" s="33">
        <f t="shared" si="13"/>
        <v>32.74</v>
      </c>
      <c r="DV6" s="33">
        <f t="shared" si="13"/>
        <v>32.619999999999997</v>
      </c>
      <c r="DW6" s="33">
        <f t="shared" si="13"/>
        <v>6.81</v>
      </c>
      <c r="DX6" s="33">
        <f t="shared" si="13"/>
        <v>8.41</v>
      </c>
      <c r="DY6" s="33">
        <f t="shared" si="13"/>
        <v>8.7200000000000006</v>
      </c>
      <c r="DZ6" s="33">
        <f t="shared" si="13"/>
        <v>9.86</v>
      </c>
      <c r="EA6" s="33">
        <f t="shared" si="13"/>
        <v>11.16</v>
      </c>
      <c r="EB6" s="32" t="str">
        <f>IF(EB7="","",IF(EB7="-","【-】","【"&amp;SUBSTITUTE(TEXT(EB7,"#,##0.00"),"-","△")&amp;"】"))</f>
        <v>【13.18】</v>
      </c>
      <c r="EC6" s="33">
        <f>IF(EC7="",NA(),EC7)</f>
        <v>0.82</v>
      </c>
      <c r="ED6" s="33">
        <f t="shared" ref="ED6:EL6" si="14">IF(ED7="",NA(),ED7)</f>
        <v>0.69</v>
      </c>
      <c r="EE6" s="33">
        <f t="shared" si="14"/>
        <v>0.14000000000000001</v>
      </c>
      <c r="EF6" s="33">
        <f t="shared" si="14"/>
        <v>0.74</v>
      </c>
      <c r="EG6" s="33">
        <f t="shared" si="14"/>
        <v>0.91</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442089</v>
      </c>
      <c r="D7" s="35">
        <v>46</v>
      </c>
      <c r="E7" s="35">
        <v>1</v>
      </c>
      <c r="F7" s="35">
        <v>0</v>
      </c>
      <c r="G7" s="35">
        <v>1</v>
      </c>
      <c r="H7" s="35" t="s">
        <v>93</v>
      </c>
      <c r="I7" s="35" t="s">
        <v>94</v>
      </c>
      <c r="J7" s="35" t="s">
        <v>95</v>
      </c>
      <c r="K7" s="35" t="s">
        <v>96</v>
      </c>
      <c r="L7" s="35" t="s">
        <v>97</v>
      </c>
      <c r="M7" s="36" t="s">
        <v>98</v>
      </c>
      <c r="N7" s="36">
        <v>81.010000000000005</v>
      </c>
      <c r="O7" s="36">
        <v>30.14</v>
      </c>
      <c r="P7" s="36">
        <v>3402</v>
      </c>
      <c r="Q7" s="36">
        <v>23278</v>
      </c>
      <c r="R7" s="36">
        <v>477.53</v>
      </c>
      <c r="S7" s="36">
        <v>48.75</v>
      </c>
      <c r="T7" s="36">
        <v>6966</v>
      </c>
      <c r="U7" s="36">
        <v>12.7</v>
      </c>
      <c r="V7" s="36">
        <v>548.5</v>
      </c>
      <c r="W7" s="36">
        <v>116.78</v>
      </c>
      <c r="X7" s="36">
        <v>109.73</v>
      </c>
      <c r="Y7" s="36">
        <v>105.78</v>
      </c>
      <c r="Z7" s="36">
        <v>97.22</v>
      </c>
      <c r="AA7" s="36">
        <v>104.99</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5367.64</v>
      </c>
      <c r="AT7" s="36">
        <v>6489.94</v>
      </c>
      <c r="AU7" s="36">
        <v>593.12</v>
      </c>
      <c r="AV7" s="36">
        <v>835.43</v>
      </c>
      <c r="AW7" s="36">
        <v>485.49</v>
      </c>
      <c r="AX7" s="36">
        <v>1197.1099999999999</v>
      </c>
      <c r="AY7" s="36">
        <v>1002.64</v>
      </c>
      <c r="AZ7" s="36">
        <v>1164.51</v>
      </c>
      <c r="BA7" s="36">
        <v>434.72</v>
      </c>
      <c r="BB7" s="36">
        <v>416.14</v>
      </c>
      <c r="BC7" s="36">
        <v>262.74</v>
      </c>
      <c r="BD7" s="36">
        <v>156.22999999999999</v>
      </c>
      <c r="BE7" s="36">
        <v>159.03</v>
      </c>
      <c r="BF7" s="36">
        <v>200.67</v>
      </c>
      <c r="BG7" s="36">
        <v>202.12</v>
      </c>
      <c r="BH7" s="36">
        <v>194.69</v>
      </c>
      <c r="BI7" s="36">
        <v>532.29999999999995</v>
      </c>
      <c r="BJ7" s="36">
        <v>520.29999999999995</v>
      </c>
      <c r="BK7" s="36">
        <v>498.27</v>
      </c>
      <c r="BL7" s="36">
        <v>495.76</v>
      </c>
      <c r="BM7" s="36">
        <v>487.22</v>
      </c>
      <c r="BN7" s="36">
        <v>276.38</v>
      </c>
      <c r="BO7" s="36">
        <v>114.5</v>
      </c>
      <c r="BP7" s="36">
        <v>108.2</v>
      </c>
      <c r="BQ7" s="36">
        <v>101.87</v>
      </c>
      <c r="BR7" s="36">
        <v>96.6</v>
      </c>
      <c r="BS7" s="36">
        <v>100.5</v>
      </c>
      <c r="BT7" s="36">
        <v>90.17</v>
      </c>
      <c r="BU7" s="36">
        <v>90.69</v>
      </c>
      <c r="BV7" s="36">
        <v>90.64</v>
      </c>
      <c r="BW7" s="36">
        <v>93.66</v>
      </c>
      <c r="BX7" s="36">
        <v>92.76</v>
      </c>
      <c r="BY7" s="36">
        <v>104.99</v>
      </c>
      <c r="BZ7" s="36">
        <v>157.32</v>
      </c>
      <c r="CA7" s="36">
        <v>167.46</v>
      </c>
      <c r="CB7" s="36">
        <v>177.82</v>
      </c>
      <c r="CC7" s="36">
        <v>187.27</v>
      </c>
      <c r="CD7" s="36">
        <v>180.71</v>
      </c>
      <c r="CE7" s="36">
        <v>210.28</v>
      </c>
      <c r="CF7" s="36">
        <v>211.08</v>
      </c>
      <c r="CG7" s="36">
        <v>213.52</v>
      </c>
      <c r="CH7" s="36">
        <v>208.21</v>
      </c>
      <c r="CI7" s="36">
        <v>208.67</v>
      </c>
      <c r="CJ7" s="36">
        <v>163.72</v>
      </c>
      <c r="CK7" s="36">
        <v>58.96</v>
      </c>
      <c r="CL7" s="36">
        <v>58.5</v>
      </c>
      <c r="CM7" s="36">
        <v>61.66</v>
      </c>
      <c r="CN7" s="36">
        <v>61.7</v>
      </c>
      <c r="CO7" s="36">
        <v>63.25</v>
      </c>
      <c r="CP7" s="36">
        <v>50.49</v>
      </c>
      <c r="CQ7" s="36">
        <v>49.69</v>
      </c>
      <c r="CR7" s="36">
        <v>49.77</v>
      </c>
      <c r="CS7" s="36">
        <v>49.22</v>
      </c>
      <c r="CT7" s="36">
        <v>49.08</v>
      </c>
      <c r="CU7" s="36">
        <v>59.76</v>
      </c>
      <c r="CV7" s="36">
        <v>75.41</v>
      </c>
      <c r="CW7" s="36">
        <v>71.87</v>
      </c>
      <c r="CX7" s="36">
        <v>68.38</v>
      </c>
      <c r="CY7" s="36">
        <v>66.84</v>
      </c>
      <c r="CZ7" s="36">
        <v>64.5</v>
      </c>
      <c r="DA7" s="36">
        <v>78.7</v>
      </c>
      <c r="DB7" s="36">
        <v>80.010000000000005</v>
      </c>
      <c r="DC7" s="36">
        <v>79.98</v>
      </c>
      <c r="DD7" s="36">
        <v>79.48</v>
      </c>
      <c r="DE7" s="36">
        <v>79.3</v>
      </c>
      <c r="DF7" s="36">
        <v>89.95</v>
      </c>
      <c r="DG7" s="36">
        <v>36.799999999999997</v>
      </c>
      <c r="DH7" s="36">
        <v>38.44</v>
      </c>
      <c r="DI7" s="36">
        <v>40.1</v>
      </c>
      <c r="DJ7" s="36">
        <v>38.42</v>
      </c>
      <c r="DK7" s="36">
        <v>39.700000000000003</v>
      </c>
      <c r="DL7" s="36">
        <v>34.24</v>
      </c>
      <c r="DM7" s="36">
        <v>35.18</v>
      </c>
      <c r="DN7" s="36">
        <v>36.43</v>
      </c>
      <c r="DO7" s="36">
        <v>46.12</v>
      </c>
      <c r="DP7" s="36">
        <v>47.44</v>
      </c>
      <c r="DQ7" s="36">
        <v>47.18</v>
      </c>
      <c r="DR7" s="36">
        <v>24.44</v>
      </c>
      <c r="DS7" s="36">
        <v>31.84</v>
      </c>
      <c r="DT7" s="36">
        <v>32.26</v>
      </c>
      <c r="DU7" s="36">
        <v>32.74</v>
      </c>
      <c r="DV7" s="36">
        <v>32.619999999999997</v>
      </c>
      <c r="DW7" s="36">
        <v>6.81</v>
      </c>
      <c r="DX7" s="36">
        <v>8.41</v>
      </c>
      <c r="DY7" s="36">
        <v>8.7200000000000006</v>
      </c>
      <c r="DZ7" s="36">
        <v>9.86</v>
      </c>
      <c r="EA7" s="36">
        <v>11.16</v>
      </c>
      <c r="EB7" s="36">
        <v>13.18</v>
      </c>
      <c r="EC7" s="36">
        <v>0.82</v>
      </c>
      <c r="ED7" s="36">
        <v>0.69</v>
      </c>
      <c r="EE7" s="36">
        <v>0.14000000000000001</v>
      </c>
      <c r="EF7" s="36">
        <v>0.74</v>
      </c>
      <c r="EG7" s="36">
        <v>0.91</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2017-02-01T08:50:47Z</dcterms:created>
  <dcterms:modified xsi:type="dcterms:W3CDTF">2017-02-06T23:45:27Z</dcterms:modified>
  <cp:category/>
</cp:coreProperties>
</file>