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0" yWindow="-105" windowWidth="28035" windowHeight="12330"/>
  </bookViews>
  <sheets>
    <sheet name="在外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在外!$A$1:$J$53</definedName>
  </definedNames>
  <calcPr calcId="145621"/>
</workbook>
</file>

<file path=xl/calcChain.xml><?xml version="1.0" encoding="utf-8"?>
<calcChain xmlns="http://schemas.openxmlformats.org/spreadsheetml/2006/main">
  <c r="B1" i="4" l="1"/>
  <c r="B7" i="4"/>
  <c r="H7" i="4" s="1"/>
  <c r="C7" i="4"/>
  <c r="D7" i="4"/>
  <c r="L7" i="4" s="1"/>
  <c r="E7" i="4"/>
  <c r="F7" i="4"/>
  <c r="I7" i="4" s="1"/>
  <c r="G7" i="4"/>
  <c r="B8" i="4"/>
  <c r="C8" i="4"/>
  <c r="D8" i="4"/>
  <c r="L8" i="4" s="1"/>
  <c r="E8" i="4"/>
  <c r="E9" i="4" s="1"/>
  <c r="F8" i="4"/>
  <c r="I8" i="4" s="1"/>
  <c r="G8" i="4"/>
  <c r="H8" i="4"/>
  <c r="B9" i="4"/>
  <c r="C9" i="4"/>
  <c r="F9" i="4"/>
  <c r="G9" i="4"/>
  <c r="B12" i="4"/>
  <c r="E12" i="4"/>
  <c r="B15" i="4"/>
  <c r="C15" i="4"/>
  <c r="D15" i="4"/>
  <c r="D16" i="4" s="1"/>
  <c r="E15" i="4"/>
  <c r="F15" i="4"/>
  <c r="I15" i="4" s="1"/>
  <c r="I16" i="4" s="1"/>
  <c r="H15" i="4"/>
  <c r="J15" i="4" s="1"/>
  <c r="J16" i="4" s="1"/>
  <c r="B16" i="4"/>
  <c r="C16" i="4"/>
  <c r="E16" i="4"/>
  <c r="F16" i="4"/>
  <c r="B19" i="4"/>
  <c r="E19" i="4"/>
  <c r="B22" i="4"/>
  <c r="D22" i="4" s="1"/>
  <c r="C22" i="4"/>
  <c r="E22" i="4"/>
  <c r="G22" i="4" s="1"/>
  <c r="F22" i="4"/>
  <c r="I22" i="4" s="1"/>
  <c r="B23" i="4"/>
  <c r="C23" i="4"/>
  <c r="I23" i="4" s="1"/>
  <c r="D23" i="4"/>
  <c r="L23" i="4" s="1"/>
  <c r="E23" i="4"/>
  <c r="F23" i="4"/>
  <c r="G23" i="4" s="1"/>
  <c r="H23" i="4"/>
  <c r="J23" i="4" s="1"/>
  <c r="B24" i="4"/>
  <c r="D24" i="4" s="1"/>
  <c r="L24" i="4" s="1"/>
  <c r="C24" i="4"/>
  <c r="E24" i="4"/>
  <c r="G24" i="4" s="1"/>
  <c r="F24" i="4"/>
  <c r="I24" i="4" s="1"/>
  <c r="B25" i="4"/>
  <c r="C25" i="4"/>
  <c r="I25" i="4" s="1"/>
  <c r="D25" i="4"/>
  <c r="E25" i="4"/>
  <c r="F25" i="4"/>
  <c r="G25" i="4" s="1"/>
  <c r="H25" i="4"/>
  <c r="J25" i="4" s="1"/>
  <c r="B26" i="4"/>
  <c r="D26" i="4" s="1"/>
  <c r="C26" i="4"/>
  <c r="E26" i="4"/>
  <c r="G26" i="4" s="1"/>
  <c r="F26" i="4"/>
  <c r="I26" i="4" s="1"/>
  <c r="B27" i="4"/>
  <c r="C27" i="4"/>
  <c r="I27" i="4" s="1"/>
  <c r="D27" i="4"/>
  <c r="L27" i="4" s="1"/>
  <c r="E27" i="4"/>
  <c r="F27" i="4"/>
  <c r="G27" i="4" s="1"/>
  <c r="H27" i="4"/>
  <c r="J27" i="4" s="1"/>
  <c r="B28" i="4"/>
  <c r="D28" i="4" s="1"/>
  <c r="L28" i="4" s="1"/>
  <c r="C28" i="4"/>
  <c r="E28" i="4"/>
  <c r="G28" i="4" s="1"/>
  <c r="F28" i="4"/>
  <c r="I28" i="4" s="1"/>
  <c r="B29" i="4"/>
  <c r="C29" i="4"/>
  <c r="D29" i="4"/>
  <c r="E29" i="4"/>
  <c r="F29" i="4"/>
  <c r="I29" i="4" s="1"/>
  <c r="H29" i="4"/>
  <c r="J29" i="4" s="1"/>
  <c r="B30" i="4"/>
  <c r="H30" i="4" s="1"/>
  <c r="C30" i="4"/>
  <c r="E30" i="4"/>
  <c r="F30" i="4"/>
  <c r="I30" i="4" s="1"/>
  <c r="I34" i="4" s="1"/>
  <c r="B31" i="4"/>
  <c r="C31" i="4"/>
  <c r="D31" i="4"/>
  <c r="E31" i="4"/>
  <c r="F31" i="4"/>
  <c r="I31" i="4" s="1"/>
  <c r="H31" i="4"/>
  <c r="J31" i="4" s="1"/>
  <c r="B32" i="4"/>
  <c r="D32" i="4" s="1"/>
  <c r="C32" i="4"/>
  <c r="E32" i="4"/>
  <c r="F32" i="4"/>
  <c r="G32" i="4" s="1"/>
  <c r="B33" i="4"/>
  <c r="C33" i="4"/>
  <c r="D33" i="4"/>
  <c r="E33" i="4"/>
  <c r="F33" i="4"/>
  <c r="I33" i="4" s="1"/>
  <c r="H33" i="4"/>
  <c r="J33" i="4" s="1"/>
  <c r="B34" i="4"/>
  <c r="C34" i="4"/>
  <c r="E34" i="4"/>
  <c r="F34" i="4"/>
  <c r="B37" i="4"/>
  <c r="E37" i="4"/>
  <c r="B40" i="4"/>
  <c r="D40" i="4" s="1"/>
  <c r="C40" i="4"/>
  <c r="E40" i="4"/>
  <c r="G40" i="4" s="1"/>
  <c r="F40" i="4"/>
  <c r="I40" i="4" s="1"/>
  <c r="B41" i="4"/>
  <c r="C41" i="4"/>
  <c r="D41" i="4"/>
  <c r="E41" i="4"/>
  <c r="F41" i="4"/>
  <c r="I41" i="4" s="1"/>
  <c r="H41" i="4"/>
  <c r="J41" i="4" s="1"/>
  <c r="B42" i="4"/>
  <c r="D42" i="4" s="1"/>
  <c r="C42" i="4"/>
  <c r="E42" i="4"/>
  <c r="G42" i="4" s="1"/>
  <c r="F42" i="4"/>
  <c r="I42" i="4" s="1"/>
  <c r="B43" i="4"/>
  <c r="C43" i="4"/>
  <c r="D43" i="4"/>
  <c r="E43" i="4"/>
  <c r="F43" i="4"/>
  <c r="I43" i="4" s="1"/>
  <c r="H43" i="4"/>
  <c r="J43" i="4" s="1"/>
  <c r="B44" i="4"/>
  <c r="D44" i="4" s="1"/>
  <c r="C44" i="4"/>
  <c r="E44" i="4"/>
  <c r="F44" i="4"/>
  <c r="G44" i="4" s="1"/>
  <c r="B45" i="4"/>
  <c r="C45" i="4"/>
  <c r="D45" i="4"/>
  <c r="E45" i="4"/>
  <c r="F45" i="4"/>
  <c r="I45" i="4" s="1"/>
  <c r="H45" i="4"/>
  <c r="J45" i="4" s="1"/>
  <c r="B46" i="4"/>
  <c r="H46" i="4" s="1"/>
  <c r="C46" i="4"/>
  <c r="E46" i="4"/>
  <c r="F46" i="4"/>
  <c r="I46" i="4" s="1"/>
  <c r="B47" i="4"/>
  <c r="C47" i="4"/>
  <c r="D47" i="4"/>
  <c r="E47" i="4"/>
  <c r="F47" i="4"/>
  <c r="I47" i="4" s="1"/>
  <c r="H47" i="4"/>
  <c r="B48" i="4"/>
  <c r="C48" i="4"/>
  <c r="E48" i="4"/>
  <c r="F48" i="4"/>
  <c r="B49" i="4"/>
  <c r="C49" i="4"/>
  <c r="D49" i="4"/>
  <c r="E49" i="4"/>
  <c r="F49" i="4"/>
  <c r="I49" i="4" s="1"/>
  <c r="H49" i="4"/>
  <c r="J49" i="4" s="1"/>
  <c r="B50" i="4"/>
  <c r="D50" i="4" s="1"/>
  <c r="C50" i="4"/>
  <c r="E50" i="4"/>
  <c r="F50" i="4"/>
  <c r="H50" i="4"/>
  <c r="C51" i="4"/>
  <c r="E51" i="4"/>
  <c r="F51" i="4"/>
  <c r="G50" i="4" l="1"/>
  <c r="L50" i="4" s="1"/>
  <c r="I50" i="4"/>
  <c r="J50" i="4" s="1"/>
  <c r="G48" i="4"/>
  <c r="I48" i="4"/>
  <c r="I51" i="4" s="1"/>
  <c r="J47" i="4"/>
  <c r="L44" i="4"/>
  <c r="L40" i="4"/>
  <c r="D46" i="4"/>
  <c r="L32" i="4"/>
  <c r="D48" i="4"/>
  <c r="H48" i="4"/>
  <c r="B51" i="4"/>
  <c r="J8" i="4"/>
  <c r="I9" i="4"/>
  <c r="J7" i="4"/>
  <c r="J9" i="4" s="1"/>
  <c r="H9" i="4"/>
  <c r="J46" i="4"/>
  <c r="L42" i="4"/>
  <c r="H34" i="4"/>
  <c r="J30" i="4"/>
  <c r="J34" i="4" s="1"/>
  <c r="L26" i="4"/>
  <c r="L25" i="4"/>
  <c r="L22" i="4"/>
  <c r="D30" i="4"/>
  <c r="D9" i="4"/>
  <c r="L9" i="4" s="1"/>
  <c r="G49" i="4"/>
  <c r="L49" i="4" s="1"/>
  <c r="G47" i="4"/>
  <c r="L47" i="4" s="1"/>
  <c r="G45" i="4"/>
  <c r="L45" i="4" s="1"/>
  <c r="I44" i="4"/>
  <c r="G43" i="4"/>
  <c r="L43" i="4" s="1"/>
  <c r="G41" i="4"/>
  <c r="G46" i="4" s="1"/>
  <c r="G51" i="4" s="1"/>
  <c r="G33" i="4"/>
  <c r="L33" i="4" s="1"/>
  <c r="I32" i="4"/>
  <c r="G31" i="4"/>
  <c r="L31" i="4" s="1"/>
  <c r="G29" i="4"/>
  <c r="L29" i="4" s="1"/>
  <c r="L15" i="4"/>
  <c r="G15" i="4"/>
  <c r="G16" i="4" s="1"/>
  <c r="L16" i="4" s="1"/>
  <c r="H44" i="4"/>
  <c r="J44" i="4" s="1"/>
  <c r="H42" i="4"/>
  <c r="J42" i="4" s="1"/>
  <c r="H40" i="4"/>
  <c r="J40" i="4" s="1"/>
  <c r="H32" i="4"/>
  <c r="J32" i="4" s="1"/>
  <c r="H28" i="4"/>
  <c r="J28" i="4" s="1"/>
  <c r="H26" i="4"/>
  <c r="J26" i="4" s="1"/>
  <c r="H24" i="4"/>
  <c r="J24" i="4" s="1"/>
  <c r="H22" i="4"/>
  <c r="J22" i="4" s="1"/>
  <c r="H16" i="4"/>
  <c r="G30" i="4" l="1"/>
  <c r="G34" i="4" s="1"/>
  <c r="H51" i="4"/>
  <c r="J48" i="4"/>
  <c r="L48" i="4"/>
  <c r="L41" i="4"/>
  <c r="D34" i="4"/>
  <c r="J51" i="4"/>
  <c r="L46" i="4"/>
  <c r="D51" i="4"/>
  <c r="L51" i="4" s="1"/>
  <c r="L34" i="4" l="1"/>
  <c r="L30" i="4"/>
</calcChain>
</file>

<file path=xl/sharedStrings.xml><?xml version="1.0" encoding="utf-8"?>
<sst xmlns="http://schemas.openxmlformats.org/spreadsheetml/2006/main" count="87" uniqueCount="43">
  <si>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4"/>
  </si>
  <si>
    <t>第３区計</t>
    <rPh sb="0" eb="1">
      <t>ダイ</t>
    </rPh>
    <rPh sb="2" eb="3">
      <t>ク</t>
    </rPh>
    <rPh sb="3" eb="4">
      <t>ケイ</t>
    </rPh>
    <phoneticPr fontId="4"/>
  </si>
  <si>
    <t>速見郡</t>
    <rPh sb="0" eb="2">
      <t>ハヤミ</t>
    </rPh>
    <rPh sb="2" eb="3">
      <t>グン</t>
    </rPh>
    <phoneticPr fontId="4"/>
  </si>
  <si>
    <t>日　出　町</t>
    <rPh sb="0" eb="5">
      <t>ヒジマチ</t>
    </rPh>
    <phoneticPr fontId="4"/>
  </si>
  <si>
    <t>東国東郡</t>
    <rPh sb="0" eb="1">
      <t>ヒガシ</t>
    </rPh>
    <rPh sb="1" eb="3">
      <t>クニサキ</t>
    </rPh>
    <rPh sb="3" eb="4">
      <t>グン</t>
    </rPh>
    <phoneticPr fontId="4"/>
  </si>
  <si>
    <t>姫　島　村</t>
    <rPh sb="0" eb="5">
      <t>ヒメシマムラ</t>
    </rPh>
    <phoneticPr fontId="4"/>
  </si>
  <si>
    <t>市計</t>
    <rPh sb="0" eb="1">
      <t>シ</t>
    </rPh>
    <rPh sb="1" eb="2">
      <t>ケイ</t>
    </rPh>
    <phoneticPr fontId="4"/>
  </si>
  <si>
    <t>国東市</t>
    <rPh sb="0" eb="2">
      <t>クニサキ</t>
    </rPh>
    <rPh sb="2" eb="3">
      <t>シ</t>
    </rPh>
    <phoneticPr fontId="4"/>
  </si>
  <si>
    <t>宇　佐　市</t>
    <rPh sb="0" eb="5">
      <t>ウサシ</t>
    </rPh>
    <phoneticPr fontId="4"/>
  </si>
  <si>
    <t>杵　築　市</t>
    <rPh sb="0" eb="5">
      <t>キツキシ</t>
    </rPh>
    <phoneticPr fontId="4"/>
  </si>
  <si>
    <t>豊後高田市</t>
    <rPh sb="0" eb="2">
      <t>ブンゴ</t>
    </rPh>
    <rPh sb="2" eb="4">
      <t>タカダシ</t>
    </rPh>
    <rPh sb="4" eb="5">
      <t>シ</t>
    </rPh>
    <phoneticPr fontId="4"/>
  </si>
  <si>
    <t>中　津　市</t>
    <rPh sb="0" eb="5">
      <t>ナカツシ</t>
    </rPh>
    <phoneticPr fontId="4"/>
  </si>
  <si>
    <t>別　府　市</t>
    <rPh sb="0" eb="5">
      <t>ベップシ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</si>
  <si>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</si>
  <si>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</si>
  <si>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</si>
  <si>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　　増減(Ａ)-(Ｂ)</t>
    <rPh sb="2" eb="4">
      <t>ゾウゲン</t>
    </rPh>
    <phoneticPr fontId="4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</si>
  <si>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</si>
  <si>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</si>
  <si>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第３区</t>
    <rPh sb="0" eb="1">
      <t>ダイ</t>
    </rPh>
    <rPh sb="2" eb="3">
      <t>ク</t>
    </rPh>
    <phoneticPr fontId="4"/>
  </si>
  <si>
    <t>第２区計</t>
    <rPh sb="0" eb="1">
      <t>ダイ</t>
    </rPh>
    <rPh sb="2" eb="3">
      <t>ク</t>
    </rPh>
    <rPh sb="3" eb="4">
      <t>ケイ</t>
    </rPh>
    <phoneticPr fontId="4"/>
  </si>
  <si>
    <t>玖珠郡</t>
    <rPh sb="0" eb="2">
      <t>クス</t>
    </rPh>
    <rPh sb="2" eb="3">
      <t>グン</t>
    </rPh>
    <phoneticPr fontId="4"/>
  </si>
  <si>
    <t>玖　珠　町</t>
    <rPh sb="0" eb="3">
      <t>クス</t>
    </rPh>
    <rPh sb="4" eb="5">
      <t>マチ</t>
    </rPh>
    <phoneticPr fontId="4"/>
  </si>
  <si>
    <t>九　重　町</t>
    <rPh sb="0" eb="5">
      <t>ココノエマチ</t>
    </rPh>
    <phoneticPr fontId="4"/>
  </si>
  <si>
    <t>由布市</t>
    <rPh sb="0" eb="1">
      <t>ユ</t>
    </rPh>
    <rPh sb="1" eb="2">
      <t>フ</t>
    </rPh>
    <rPh sb="2" eb="3">
      <t>シ</t>
    </rPh>
    <phoneticPr fontId="4"/>
  </si>
  <si>
    <t>豊後大野市</t>
    <rPh sb="0" eb="2">
      <t>ブンゴ</t>
    </rPh>
    <rPh sb="2" eb="5">
      <t>オオノシ</t>
    </rPh>
    <phoneticPr fontId="4"/>
  </si>
  <si>
    <t>竹田市</t>
    <rPh sb="0" eb="3">
      <t>タケタシ</t>
    </rPh>
    <phoneticPr fontId="4"/>
  </si>
  <si>
    <t>津久見市</t>
    <rPh sb="0" eb="4">
      <t>ツクミシ</t>
    </rPh>
    <phoneticPr fontId="4"/>
  </si>
  <si>
    <t>臼杵市</t>
    <rPh sb="0" eb="3">
      <t>ウスキシ</t>
    </rPh>
    <phoneticPr fontId="4"/>
  </si>
  <si>
    <t>佐伯市</t>
    <rPh sb="0" eb="2">
      <t>サエキシ</t>
    </rPh>
    <rPh sb="2" eb="3">
      <t>シ</t>
    </rPh>
    <phoneticPr fontId="4"/>
  </si>
  <si>
    <t>日　田　市</t>
    <rPh sb="0" eb="5">
      <t>ヒタシ</t>
    </rPh>
    <phoneticPr fontId="4"/>
  </si>
  <si>
    <t>大分市(注)</t>
    <rPh sb="0" eb="3">
      <t>オオイタシ</t>
    </rPh>
    <rPh sb="4" eb="5">
      <t>チュウ</t>
    </rPh>
    <phoneticPr fontId="4"/>
  </si>
  <si>
    <t>第２区</t>
    <rPh sb="0" eb="1">
      <t>ダイ</t>
    </rPh>
    <rPh sb="2" eb="3">
      <t>ク</t>
    </rPh>
    <phoneticPr fontId="4"/>
  </si>
  <si>
    <t>第１区計</t>
    <rPh sb="0" eb="1">
      <t>ダイ</t>
    </rPh>
    <rPh sb="2" eb="3">
      <t>ク</t>
    </rPh>
    <rPh sb="3" eb="4">
      <t>ケイ</t>
    </rPh>
    <phoneticPr fontId="4"/>
  </si>
  <si>
    <t>第１区</t>
    <rPh sb="0" eb="1">
      <t>ダイ</t>
    </rPh>
    <rPh sb="2" eb="3">
      <t>ク</t>
    </rPh>
    <phoneticPr fontId="4"/>
  </si>
  <si>
    <t>県　　　計</t>
    <rPh sb="0" eb="1">
      <t>ケンケイ</t>
    </rPh>
    <rPh sb="4" eb="5">
      <t>ケイ</t>
    </rPh>
    <phoneticPr fontId="4"/>
  </si>
  <si>
    <t>郡　　計</t>
    <rPh sb="0" eb="1">
      <t>グン</t>
    </rPh>
    <rPh sb="3" eb="4">
      <t>ケイ</t>
    </rPh>
    <phoneticPr fontId="4"/>
  </si>
  <si>
    <t>市　　計</t>
    <rPh sb="0" eb="1">
      <t>イチ</t>
    </rPh>
    <rPh sb="3" eb="4">
      <t>ケイ</t>
    </rPh>
    <phoneticPr fontId="4"/>
  </si>
  <si>
    <t>　　平成28年9月2日における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</si>
  <si>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　　平成28年12月2日における</t>
    <rPh sb="2" eb="4">
      <t>ヘイセイ</t>
    </rPh>
    <rPh sb="6" eb="7">
      <t>ネン</t>
    </rPh>
    <rPh sb="9" eb="10">
      <t>ガツ</t>
    </rPh>
    <rPh sb="11" eb="12">
      <t>ヒ</t>
    </rPh>
    <phoneticPr fontId="4"/>
  </si>
  <si>
    <t>県計</t>
    <rPh sb="0" eb="1">
      <t>ケンケイ</t>
    </rPh>
    <rPh sb="1" eb="2">
      <t>ケイ</t>
    </rPh>
    <phoneticPr fontId="4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</si>
  <si>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4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</si>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</sst>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2" fillId="0" borderId="0" xfId="1" applyNumberFormat="1" applyFont="1" applyBorder="1"/>
    <xf numFmtId="0" fontId="5" fillId="0" borderId="0" xfId="1" applyFont="1"/>
    <xf numFmtId="38" fontId="5" fillId="0" borderId="0" xfId="1" applyNumberFormat="1" applyFont="1"/>
    <xf numFmtId="38" fontId="5" fillId="0" borderId="1" xfId="1" applyNumberFormat="1" applyFont="1" applyBorder="1"/>
    <xf numFmtId="0" fontId="5" fillId="0" borderId="1" xfId="1" applyFont="1" applyBorder="1" applyAlignment="1">
      <alignment horizontal="distributed"/>
    </xf>
    <xf numFmtId="38" fontId="5" fillId="0" borderId="1" xfId="2" applyFont="1" applyBorder="1"/>
    <xf numFmtId="38" fontId="5" fillId="0" borderId="1" xfId="2" applyFont="1" applyBorder="1" applyAlignment="1">
      <alignment horizontal="distributed"/>
    </xf>
    <xf numFmtId="38" fontId="2" fillId="0" borderId="1" xfId="2" applyFont="1" applyBorder="1"/>
    <xf numFmtId="38" fontId="2" fillId="0" borderId="1" xfId="1" applyNumberFormat="1" applyFont="1" applyBorder="1"/>
    <xf numFmtId="38" fontId="2" fillId="0" borderId="1" xfId="2" applyFont="1" applyBorder="1" applyAlignment="1">
      <alignment horizontal="distributed"/>
    </xf>
    <xf numFmtId="38" fontId="5" fillId="0" borderId="2" xfId="2" applyFont="1" applyBorder="1"/>
    <xf numFmtId="38" fontId="5" fillId="0" borderId="2" xfId="1" applyNumberFormat="1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2" fillId="0" borderId="1" xfId="2" applyFont="1" applyFill="1" applyBorder="1"/>
    <xf numFmtId="38" fontId="2" fillId="0" borderId="1" xfId="1" applyNumberFormat="1" applyFont="1" applyFill="1" applyBorder="1"/>
    <xf numFmtId="38" fontId="2" fillId="0" borderId="1" xfId="2" applyFont="1" applyFill="1" applyBorder="1" applyAlignment="1">
      <alignment horizontal="distributed"/>
    </xf>
    <xf numFmtId="38" fontId="2" fillId="0" borderId="3" xfId="2" applyFont="1" applyBorder="1" applyAlignment="1">
      <alignment horizontal="distributed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38" fontId="6" fillId="0" borderId="4" xfId="2" applyFont="1" applyBorder="1" applyAlignment="1">
      <alignment horizontal="left"/>
    </xf>
    <xf numFmtId="0" fontId="2" fillId="0" borderId="5" xfId="1" applyFont="1" applyBorder="1"/>
    <xf numFmtId="0" fontId="2" fillId="0" borderId="6" xfId="1" applyFont="1" applyBorder="1"/>
    <xf numFmtId="0" fontId="2" fillId="0" borderId="4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38" fontId="2" fillId="0" borderId="4" xfId="2" quotePrefix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/>
    <xf numFmtId="0" fontId="2" fillId="0" borderId="9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0" fontId="5" fillId="0" borderId="0" xfId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1" xfId="1" applyNumberFormat="1" applyFont="1" applyFill="1" applyBorder="1" applyAlignment="1"/>
    <xf numFmtId="38" fontId="2" fillId="0" borderId="4" xfId="2" applyFont="1" applyFill="1" applyBorder="1" applyAlignment="1">
      <alignment horizontal="distributed"/>
    </xf>
    <xf numFmtId="38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/>
    <xf numFmtId="0" fontId="1" fillId="0" borderId="0" xfId="1" applyAlignment="1"/>
    <xf numFmtId="0" fontId="6" fillId="0" borderId="0" xfId="1" applyFont="1" applyAlignment="1"/>
    <xf numFmtId="38" fontId="6" fillId="0" borderId="0" xfId="1" applyNumberFormat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0;&#26178;&#30331;&#37682;H28.12&#65288;&#22312;&#22806;&#65289;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</sheetNames>
    <sheetDataSet>
      <sheetData sheetId="0">
        <row r="1">
          <cell r="C1" t="str">
            <v>平成28年12月2日現在</v>
          </cell>
        </row>
        <row r="5">
          <cell r="C5">
            <v>36</v>
          </cell>
          <cell r="D5">
            <v>91</v>
          </cell>
          <cell r="L5">
            <v>35</v>
          </cell>
          <cell r="M5">
            <v>90</v>
          </cell>
        </row>
        <row r="6">
          <cell r="C6">
            <v>2</v>
          </cell>
          <cell r="D6">
            <v>6</v>
          </cell>
          <cell r="L6">
            <v>3</v>
          </cell>
          <cell r="M6">
            <v>6</v>
          </cell>
        </row>
        <row r="7">
          <cell r="C7">
            <v>14</v>
          </cell>
          <cell r="D7">
            <v>37</v>
          </cell>
          <cell r="L7">
            <v>14</v>
          </cell>
          <cell r="M7">
            <v>36</v>
          </cell>
        </row>
        <row r="8">
          <cell r="C8">
            <v>22</v>
          </cell>
          <cell r="D8">
            <v>24</v>
          </cell>
          <cell r="L8">
            <v>21</v>
          </cell>
          <cell r="M8">
            <v>24</v>
          </cell>
        </row>
        <row r="9">
          <cell r="C9">
            <v>20</v>
          </cell>
          <cell r="D9">
            <v>30</v>
          </cell>
          <cell r="L9">
            <v>19</v>
          </cell>
          <cell r="M9">
            <v>25</v>
          </cell>
        </row>
        <row r="10">
          <cell r="C10">
            <v>8</v>
          </cell>
          <cell r="D10">
            <v>11</v>
          </cell>
          <cell r="L10">
            <v>8</v>
          </cell>
          <cell r="M10">
            <v>11</v>
          </cell>
        </row>
        <row r="11">
          <cell r="C11">
            <v>9</v>
          </cell>
          <cell r="D11">
            <v>13</v>
          </cell>
          <cell r="L11">
            <v>9</v>
          </cell>
          <cell r="M11">
            <v>13</v>
          </cell>
        </row>
        <row r="12">
          <cell r="C12">
            <v>5</v>
          </cell>
          <cell r="D12">
            <v>8</v>
          </cell>
          <cell r="L12">
            <v>5</v>
          </cell>
          <cell r="M12">
            <v>8</v>
          </cell>
        </row>
        <row r="13">
          <cell r="C13">
            <v>5</v>
          </cell>
          <cell r="D13">
            <v>10</v>
          </cell>
          <cell r="L13">
            <v>5</v>
          </cell>
          <cell r="M13">
            <v>10</v>
          </cell>
        </row>
        <row r="14">
          <cell r="C14">
            <v>5</v>
          </cell>
          <cell r="D14">
            <v>7</v>
          </cell>
          <cell r="L14">
            <v>5</v>
          </cell>
          <cell r="M14">
            <v>7</v>
          </cell>
        </row>
        <row r="15">
          <cell r="C15">
            <v>8</v>
          </cell>
          <cell r="D15">
            <v>10</v>
          </cell>
          <cell r="L15">
            <v>8</v>
          </cell>
          <cell r="M15">
            <v>11</v>
          </cell>
        </row>
        <row r="16">
          <cell r="C16">
            <v>21</v>
          </cell>
          <cell r="D16">
            <v>19</v>
          </cell>
          <cell r="L16">
            <v>21</v>
          </cell>
          <cell r="M16">
            <v>18</v>
          </cell>
        </row>
        <row r="17">
          <cell r="C17">
            <v>5</v>
          </cell>
          <cell r="D17">
            <v>12</v>
          </cell>
          <cell r="L17">
            <v>5</v>
          </cell>
          <cell r="M17">
            <v>12</v>
          </cell>
        </row>
        <row r="18">
          <cell r="C18">
            <v>3</v>
          </cell>
          <cell r="D18">
            <v>6</v>
          </cell>
          <cell r="L18">
            <v>2</v>
          </cell>
          <cell r="M18">
            <v>5</v>
          </cell>
        </row>
        <row r="19">
          <cell r="C19">
            <v>5</v>
          </cell>
          <cell r="D19">
            <v>10</v>
          </cell>
          <cell r="L19">
            <v>5</v>
          </cell>
          <cell r="M19">
            <v>10</v>
          </cell>
        </row>
        <row r="20">
          <cell r="C20">
            <v>168</v>
          </cell>
          <cell r="D20">
            <v>294</v>
          </cell>
          <cell r="E20">
            <v>462</v>
          </cell>
          <cell r="L20">
            <v>165</v>
          </cell>
          <cell r="M20">
            <v>286</v>
          </cell>
          <cell r="N20">
            <v>451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9</v>
          </cell>
          <cell r="D23">
            <v>8</v>
          </cell>
          <cell r="L23">
            <v>9</v>
          </cell>
          <cell r="M23">
            <v>7</v>
          </cell>
        </row>
        <row r="24">
          <cell r="C24">
            <v>9</v>
          </cell>
          <cell r="D24">
            <v>8</v>
          </cell>
          <cell r="L24">
            <v>9</v>
          </cell>
          <cell r="M24">
            <v>7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8</v>
          </cell>
          <cell r="D26">
            <v>5</v>
          </cell>
          <cell r="L26">
            <v>8</v>
          </cell>
          <cell r="M26">
            <v>5</v>
          </cell>
        </row>
        <row r="27">
          <cell r="C27">
            <v>11</v>
          </cell>
          <cell r="D27">
            <v>8</v>
          </cell>
          <cell r="L27">
            <v>11</v>
          </cell>
          <cell r="M27">
            <v>8</v>
          </cell>
        </row>
        <row r="28">
          <cell r="C28">
            <v>20</v>
          </cell>
          <cell r="D28">
            <v>17</v>
          </cell>
          <cell r="E28">
            <v>37</v>
          </cell>
          <cell r="L28">
            <v>20</v>
          </cell>
          <cell r="M28">
            <v>16</v>
          </cell>
          <cell r="N28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3"/>
  <sheetViews>
    <sheetView tabSelected="1" view="pageBreakPreview" zoomScaleNormal="100" workbookViewId="0">
      <selection activeCell="B5" sqref="B5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10" width="7.375" style="1" customWidth="1"/>
    <col min="11" max="16384" width="9" style="1"/>
  </cols>
  <sheetData>
    <row r="1" spans="1:12" ht="18" customHeight="1">
      <c r="B1" s="53" t="str">
        <f>+[1]入力用名簿!$C$1</f>
        <v>平成28年12月2日現在</v>
      </c>
      <c r="C1" s="51"/>
      <c r="D1" s="51"/>
      <c r="E1" s="52" t="s">
        <v>42</v>
      </c>
      <c r="F1" s="51"/>
      <c r="G1" s="51"/>
      <c r="H1" s="50" t="s">
        <v>41</v>
      </c>
      <c r="I1" s="50"/>
      <c r="J1" s="50"/>
    </row>
    <row r="2" spans="1:12" ht="18" customHeight="1"/>
    <row r="3" spans="1:12" ht="18" customHeight="1">
      <c r="A3" s="49" t="s">
        <v>40</v>
      </c>
      <c r="B3" s="39"/>
      <c r="E3" s="39"/>
    </row>
    <row r="4" spans="1:12" ht="18" customHeight="1">
      <c r="A4" s="38"/>
      <c r="B4" s="36" t="s">
        <v>39</v>
      </c>
      <c r="C4" s="35"/>
      <c r="D4" s="37"/>
      <c r="E4" s="36" t="s">
        <v>38</v>
      </c>
      <c r="F4" s="35"/>
      <c r="G4" s="35"/>
      <c r="H4" s="34"/>
      <c r="I4" s="33"/>
      <c r="J4" s="32"/>
    </row>
    <row r="5" spans="1:12" ht="18" customHeight="1">
      <c r="A5" s="31"/>
      <c r="B5" s="29" t="s">
        <v>18</v>
      </c>
      <c r="C5" s="28"/>
      <c r="D5" s="30"/>
      <c r="E5" s="29" t="s">
        <v>17</v>
      </c>
      <c r="F5" s="28"/>
      <c r="G5" s="28"/>
      <c r="H5" s="27" t="s">
        <v>16</v>
      </c>
      <c r="I5" s="26"/>
      <c r="J5" s="25"/>
    </row>
    <row r="6" spans="1:12" ht="18" customHeight="1">
      <c r="A6" s="24"/>
      <c r="B6" s="48" t="s">
        <v>15</v>
      </c>
      <c r="C6" s="48" t="s">
        <v>14</v>
      </c>
      <c r="D6" s="48" t="s">
        <v>13</v>
      </c>
      <c r="E6" s="23" t="s">
        <v>15</v>
      </c>
      <c r="F6" s="23" t="s">
        <v>14</v>
      </c>
      <c r="G6" s="23" t="s">
        <v>13</v>
      </c>
      <c r="H6" s="48" t="s">
        <v>15</v>
      </c>
      <c r="I6" s="48" t="s">
        <v>14</v>
      </c>
      <c r="J6" s="48" t="s">
        <v>13</v>
      </c>
    </row>
    <row r="7" spans="1:12" s="4" customFormat="1" ht="18" customHeight="1">
      <c r="A7" s="9" t="s">
        <v>37</v>
      </c>
      <c r="B7" s="6">
        <f>[1]入力用名簿!L20</f>
        <v>165</v>
      </c>
      <c r="C7" s="6">
        <f>[1]入力用名簿!M20</f>
        <v>286</v>
      </c>
      <c r="D7" s="6">
        <f>[1]入力用名簿!N20</f>
        <v>451</v>
      </c>
      <c r="E7" s="6">
        <f>[1]入力用名簿!C20</f>
        <v>168</v>
      </c>
      <c r="F7" s="6">
        <f>[1]入力用名簿!D20</f>
        <v>294</v>
      </c>
      <c r="G7" s="6">
        <f>[1]入力用名簿!E20</f>
        <v>462</v>
      </c>
      <c r="H7" s="6">
        <f>+B7-E7</f>
        <v>-3</v>
      </c>
      <c r="I7" s="6">
        <f>+C7-F7</f>
        <v>-8</v>
      </c>
      <c r="J7" s="8">
        <f>+H7+I7</f>
        <v>-11</v>
      </c>
      <c r="L7" s="5">
        <f>+D7-G7</f>
        <v>-11</v>
      </c>
    </row>
    <row r="8" spans="1:12" s="4" customFormat="1" ht="18" customHeight="1">
      <c r="A8" s="9" t="s">
        <v>36</v>
      </c>
      <c r="B8" s="6">
        <f>[1]入力用名簿!L28</f>
        <v>20</v>
      </c>
      <c r="C8" s="6">
        <f>[1]入力用名簿!M28</f>
        <v>16</v>
      </c>
      <c r="D8" s="6">
        <f>[1]入力用名簿!N28</f>
        <v>36</v>
      </c>
      <c r="E8" s="6">
        <f>[1]入力用名簿!C28</f>
        <v>20</v>
      </c>
      <c r="F8" s="6">
        <f>[1]入力用名簿!D28</f>
        <v>17</v>
      </c>
      <c r="G8" s="6">
        <f>[1]入力用名簿!E28</f>
        <v>37</v>
      </c>
      <c r="H8" s="6">
        <f>+B8-E8</f>
        <v>0</v>
      </c>
      <c r="I8" s="6">
        <f>+C8-F8</f>
        <v>-1</v>
      </c>
      <c r="J8" s="8">
        <f>+H8+I8</f>
        <v>-1</v>
      </c>
      <c r="L8" s="5">
        <f>+D8-G8</f>
        <v>-1</v>
      </c>
    </row>
    <row r="9" spans="1:12" s="4" customFormat="1" ht="18" customHeight="1">
      <c r="A9" s="7" t="s">
        <v>35</v>
      </c>
      <c r="B9" s="6">
        <f>SUM(B7:B8)</f>
        <v>185</v>
      </c>
      <c r="C9" s="6">
        <f>SUM(C7:C8)</f>
        <v>302</v>
      </c>
      <c r="D9" s="6">
        <f>SUM(D7:D8)</f>
        <v>487</v>
      </c>
      <c r="E9" s="6">
        <f>SUM(E7:E8)</f>
        <v>188</v>
      </c>
      <c r="F9" s="6">
        <f>SUM(F7:F8)</f>
        <v>311</v>
      </c>
      <c r="G9" s="6">
        <f>SUM(G7:G8)</f>
        <v>499</v>
      </c>
      <c r="H9" s="6">
        <f>SUM(H7:H8)</f>
        <v>-3</v>
      </c>
      <c r="I9" s="6">
        <f>SUM(I7:I8)</f>
        <v>-9</v>
      </c>
      <c r="J9" s="6">
        <f>SUM(J7:J8)</f>
        <v>-12</v>
      </c>
      <c r="L9" s="5">
        <f>+D9-G9</f>
        <v>-12</v>
      </c>
    </row>
    <row r="10" spans="1:12" ht="18" customHeight="1">
      <c r="L10" s="5"/>
    </row>
    <row r="11" spans="1:12" ht="18" customHeight="1">
      <c r="A11" s="2" t="s">
        <v>34</v>
      </c>
      <c r="B11" s="39"/>
      <c r="E11" s="39"/>
      <c r="L11" s="5"/>
    </row>
    <row r="12" spans="1:12" ht="18" customHeight="1">
      <c r="A12" s="38"/>
      <c r="B12" s="36" t="str">
        <f>+$B$4</f>
        <v>　　平成28年12月2日における</v>
      </c>
      <c r="C12" s="35"/>
      <c r="D12" s="37"/>
      <c r="E12" s="36" t="str">
        <f>+$E$4</f>
        <v>　　平成28年9月2日における</v>
      </c>
      <c r="F12" s="35"/>
      <c r="G12" s="35"/>
      <c r="H12" s="34"/>
      <c r="I12" s="33"/>
      <c r="J12" s="32"/>
      <c r="L12" s="5"/>
    </row>
    <row r="13" spans="1:12" ht="18" customHeight="1">
      <c r="A13" s="31"/>
      <c r="B13" s="29" t="s">
        <v>18</v>
      </c>
      <c r="C13" s="28"/>
      <c r="D13" s="30"/>
      <c r="E13" s="29" t="s">
        <v>17</v>
      </c>
      <c r="F13" s="28"/>
      <c r="G13" s="28"/>
      <c r="H13" s="27" t="s">
        <v>16</v>
      </c>
      <c r="I13" s="26"/>
      <c r="J13" s="25"/>
      <c r="L13" s="5"/>
    </row>
    <row r="14" spans="1:12" s="47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5"/>
    </row>
    <row r="15" spans="1:12" ht="18" customHeight="1">
      <c r="A15" s="12" t="s">
        <v>31</v>
      </c>
      <c r="B15" s="11">
        <f>[1]入力用名簿!L5</f>
        <v>35</v>
      </c>
      <c r="C15" s="11">
        <f>[1]入力用名簿!M5</f>
        <v>90</v>
      </c>
      <c r="D15" s="10">
        <f>+B15+C15</f>
        <v>125</v>
      </c>
      <c r="E15" s="11">
        <f>[1]入力用名簿!C5</f>
        <v>36</v>
      </c>
      <c r="F15" s="11">
        <f>[1]入力用名簿!D5</f>
        <v>91</v>
      </c>
      <c r="G15" s="10">
        <f>SUM(E15:F15)</f>
        <v>127</v>
      </c>
      <c r="H15" s="11">
        <f>+B15-E15</f>
        <v>-1</v>
      </c>
      <c r="I15" s="11">
        <f>+C15-F15</f>
        <v>-1</v>
      </c>
      <c r="J15" s="10">
        <f>+H15+I15</f>
        <v>-2</v>
      </c>
      <c r="L15" s="5">
        <f>+D15-G15</f>
        <v>-2</v>
      </c>
    </row>
    <row r="16" spans="1:12" s="4" customFormat="1" ht="18" customHeight="1">
      <c r="A16" s="9" t="s">
        <v>33</v>
      </c>
      <c r="B16" s="6">
        <f>B15</f>
        <v>35</v>
      </c>
      <c r="C16" s="6">
        <f>C15</f>
        <v>90</v>
      </c>
      <c r="D16" s="6">
        <f>D15</f>
        <v>125</v>
      </c>
      <c r="E16" s="6">
        <f>E15</f>
        <v>36</v>
      </c>
      <c r="F16" s="6">
        <f>F15</f>
        <v>91</v>
      </c>
      <c r="G16" s="6">
        <f>G15</f>
        <v>127</v>
      </c>
      <c r="H16" s="6">
        <f>H15</f>
        <v>-1</v>
      </c>
      <c r="I16" s="6">
        <f>I15</f>
        <v>-1</v>
      </c>
      <c r="J16" s="6">
        <f>J15</f>
        <v>-2</v>
      </c>
      <c r="L16" s="5">
        <f>+D16-G16</f>
        <v>-2</v>
      </c>
    </row>
    <row r="17" spans="1:13" ht="18" customHeight="1">
      <c r="A17" s="40"/>
      <c r="B17" s="46"/>
      <c r="C17" s="46"/>
      <c r="D17" s="39"/>
      <c r="E17" s="46"/>
      <c r="F17" s="46"/>
      <c r="G17" s="39"/>
      <c r="H17" s="46"/>
      <c r="I17" s="46"/>
      <c r="J17" s="39"/>
      <c r="L17" s="5"/>
    </row>
    <row r="18" spans="1:13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5"/>
    </row>
    <row r="19" spans="1:13" s="22" customFormat="1" ht="18" customHeight="1">
      <c r="A19" s="38"/>
      <c r="B19" s="36" t="str">
        <f>+$B$4</f>
        <v>　　平成28年12月2日における</v>
      </c>
      <c r="C19" s="35"/>
      <c r="D19" s="37"/>
      <c r="E19" s="36" t="str">
        <f>+$E$4</f>
        <v>　　平成28年9月2日における</v>
      </c>
      <c r="F19" s="35"/>
      <c r="G19" s="35"/>
      <c r="H19" s="34"/>
      <c r="I19" s="33"/>
      <c r="J19" s="32"/>
      <c r="L19" s="5"/>
    </row>
    <row r="20" spans="1:13" s="22" customFormat="1" ht="18" customHeight="1">
      <c r="A20" s="31"/>
      <c r="B20" s="29" t="s">
        <v>18</v>
      </c>
      <c r="C20" s="28"/>
      <c r="D20" s="30"/>
      <c r="E20" s="29" t="s">
        <v>17</v>
      </c>
      <c r="F20" s="28"/>
      <c r="G20" s="28"/>
      <c r="H20" s="27" t="s">
        <v>16</v>
      </c>
      <c r="I20" s="26"/>
      <c r="J20" s="25"/>
      <c r="L20" s="5"/>
    </row>
    <row r="21" spans="1:13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5"/>
    </row>
    <row r="22" spans="1:13" s="22" customFormat="1" ht="18" customHeight="1">
      <c r="A22" s="45" t="s">
        <v>31</v>
      </c>
      <c r="B22" s="44">
        <f>[1]入力用名簿!L6</f>
        <v>3</v>
      </c>
      <c r="C22" s="44">
        <f>[1]入力用名簿!M6</f>
        <v>6</v>
      </c>
      <c r="D22" s="44">
        <f>B22+C22</f>
        <v>9</v>
      </c>
      <c r="E22" s="44">
        <f>[1]入力用名簿!C6</f>
        <v>2</v>
      </c>
      <c r="F22" s="44">
        <f>[1]入力用名簿!D6</f>
        <v>6</v>
      </c>
      <c r="G22" s="44">
        <f>E22+F22</f>
        <v>8</v>
      </c>
      <c r="H22" s="19">
        <f>+B22-E22</f>
        <v>1</v>
      </c>
      <c r="I22" s="19">
        <f>+C22-F22</f>
        <v>0</v>
      </c>
      <c r="J22" s="18">
        <f>+H22+I22</f>
        <v>1</v>
      </c>
      <c r="L22" s="5">
        <f>+D22-G22</f>
        <v>1</v>
      </c>
    </row>
    <row r="23" spans="1:13" ht="18" customHeight="1">
      <c r="A23" s="12" t="s">
        <v>30</v>
      </c>
      <c r="B23" s="11">
        <f>SUM([1]入力用名簿!L9:L9)</f>
        <v>19</v>
      </c>
      <c r="C23" s="11">
        <f>SUM([1]入力用名簿!M9:M9)</f>
        <v>25</v>
      </c>
      <c r="D23" s="10">
        <f>+B23+C23</f>
        <v>44</v>
      </c>
      <c r="E23" s="11">
        <f>SUM([1]入力用名簿!C9:C9)</f>
        <v>20</v>
      </c>
      <c r="F23" s="11">
        <f>SUM([1]入力用名簿!D9:D9)</f>
        <v>30</v>
      </c>
      <c r="G23" s="10">
        <f>+E23+F23</f>
        <v>50</v>
      </c>
      <c r="H23" s="11">
        <f>+B23-E23</f>
        <v>-1</v>
      </c>
      <c r="I23" s="11">
        <f>+C23-F23</f>
        <v>-5</v>
      </c>
      <c r="J23" s="10">
        <f>+H23+I23</f>
        <v>-6</v>
      </c>
      <c r="L23" s="5">
        <f>+D23-G23</f>
        <v>-6</v>
      </c>
    </row>
    <row r="24" spans="1:13" ht="18" customHeight="1">
      <c r="A24" s="12" t="s">
        <v>29</v>
      </c>
      <c r="B24" s="11">
        <f>SUM([1]入力用名簿!L10:L10)</f>
        <v>8</v>
      </c>
      <c r="C24" s="11">
        <f>SUM([1]入力用名簿!M10:M10)</f>
        <v>11</v>
      </c>
      <c r="D24" s="10">
        <f>+B24+C24</f>
        <v>19</v>
      </c>
      <c r="E24" s="11">
        <f>SUM([1]入力用名簿!C10:C10)</f>
        <v>8</v>
      </c>
      <c r="F24" s="11">
        <f>SUM([1]入力用名簿!D10:D10)</f>
        <v>11</v>
      </c>
      <c r="G24" s="10">
        <f>+E24+F24</f>
        <v>19</v>
      </c>
      <c r="H24" s="11">
        <f>+B24-E24</f>
        <v>0</v>
      </c>
      <c r="I24" s="11">
        <f>+C24-F24</f>
        <v>0</v>
      </c>
      <c r="J24" s="10">
        <f>+H24+I24</f>
        <v>0</v>
      </c>
      <c r="L24" s="5">
        <f>+D24-G24</f>
        <v>0</v>
      </c>
    </row>
    <row r="25" spans="1:13" ht="18" customHeight="1">
      <c r="A25" s="20" t="s">
        <v>28</v>
      </c>
      <c r="B25" s="19">
        <f>[1]入力用名簿!L11</f>
        <v>9</v>
      </c>
      <c r="C25" s="19">
        <f>[1]入力用名簿!M11</f>
        <v>13</v>
      </c>
      <c r="D25" s="18">
        <f>+B25+C25</f>
        <v>22</v>
      </c>
      <c r="E25" s="19">
        <f>[1]入力用名簿!C11</f>
        <v>9</v>
      </c>
      <c r="F25" s="19">
        <f>[1]入力用名簿!D11</f>
        <v>13</v>
      </c>
      <c r="G25" s="18">
        <f>+E25+F25</f>
        <v>22</v>
      </c>
      <c r="H25" s="19">
        <f>+B25-E25</f>
        <v>0</v>
      </c>
      <c r="I25" s="19">
        <f>+C25-F25</f>
        <v>0</v>
      </c>
      <c r="J25" s="18">
        <f>+H25+I25</f>
        <v>0</v>
      </c>
      <c r="L25" s="5">
        <f>+D25-G25</f>
        <v>0</v>
      </c>
    </row>
    <row r="26" spans="1:13" ht="18" customHeight="1">
      <c r="A26" s="12" t="s">
        <v>27</v>
      </c>
      <c r="B26" s="11">
        <f>[1]入力用名簿!L12</f>
        <v>5</v>
      </c>
      <c r="C26" s="11">
        <f>[1]入力用名簿!M12</f>
        <v>8</v>
      </c>
      <c r="D26" s="10">
        <f>+B26+C26</f>
        <v>13</v>
      </c>
      <c r="E26" s="11">
        <f>[1]入力用名簿!C12</f>
        <v>5</v>
      </c>
      <c r="F26" s="11">
        <f>[1]入力用名簿!D12</f>
        <v>8</v>
      </c>
      <c r="G26" s="10">
        <f>+E26+F26</f>
        <v>13</v>
      </c>
      <c r="H26" s="11">
        <f>+B26-E26</f>
        <v>0</v>
      </c>
      <c r="I26" s="11">
        <f>+C26-F26</f>
        <v>0</v>
      </c>
      <c r="J26" s="10">
        <f>+H26+I26</f>
        <v>0</v>
      </c>
      <c r="L26" s="5">
        <f>+D26-G26</f>
        <v>0</v>
      </c>
    </row>
    <row r="27" spans="1:13" ht="18" customHeight="1">
      <c r="A27" s="12" t="s">
        <v>26</v>
      </c>
      <c r="B27" s="11">
        <f>SUM([1]入力用名簿!L13:L13)</f>
        <v>5</v>
      </c>
      <c r="C27" s="11">
        <f>SUM([1]入力用名簿!M13:M13)</f>
        <v>10</v>
      </c>
      <c r="D27" s="10">
        <f>+B27+C27</f>
        <v>15</v>
      </c>
      <c r="E27" s="11">
        <f>SUM([1]入力用名簿!C13:C13)</f>
        <v>5</v>
      </c>
      <c r="F27" s="11">
        <f>SUM([1]入力用名簿!D13:D13)</f>
        <v>10</v>
      </c>
      <c r="G27" s="10">
        <f>+E27+F27</f>
        <v>15</v>
      </c>
      <c r="H27" s="11">
        <f>+B27-E27</f>
        <v>0</v>
      </c>
      <c r="I27" s="11">
        <f>+C27-F27</f>
        <v>0</v>
      </c>
      <c r="J27" s="10">
        <f>+H27+I27</f>
        <v>0</v>
      </c>
      <c r="L27" s="5">
        <f>+D27-G27</f>
        <v>0</v>
      </c>
    </row>
    <row r="28" spans="1:13" ht="18" customHeight="1">
      <c r="A28" s="17" t="s">
        <v>25</v>
      </c>
      <c r="B28" s="16">
        <f>SUM([1]入力用名簿!L17:L17)</f>
        <v>5</v>
      </c>
      <c r="C28" s="16">
        <f>SUM([1]入力用名簿!M17:M17)</f>
        <v>12</v>
      </c>
      <c r="D28" s="15">
        <f>+B28+C28</f>
        <v>17</v>
      </c>
      <c r="E28" s="16">
        <f>SUM([1]入力用名簿!C17:C17)</f>
        <v>5</v>
      </c>
      <c r="F28" s="16">
        <f>SUM([1]入力用名簿!D17:D17)</f>
        <v>12</v>
      </c>
      <c r="G28" s="15">
        <f>+E28+F28</f>
        <v>17</v>
      </c>
      <c r="H28" s="16">
        <f>+B28-E28</f>
        <v>0</v>
      </c>
      <c r="I28" s="16">
        <f>+C28-F28</f>
        <v>0</v>
      </c>
      <c r="J28" s="15">
        <f>+H28+I28</f>
        <v>0</v>
      </c>
      <c r="L28" s="5">
        <f>+D28-G28</f>
        <v>0</v>
      </c>
    </row>
    <row r="29" spans="1:13" ht="18" customHeight="1">
      <c r="A29" s="17" t="s">
        <v>24</v>
      </c>
      <c r="B29" s="16">
        <f>[1]入力用名簿!L18</f>
        <v>2</v>
      </c>
      <c r="C29" s="16">
        <f>[1]入力用名簿!M18</f>
        <v>5</v>
      </c>
      <c r="D29" s="15">
        <f>+B29+C29</f>
        <v>7</v>
      </c>
      <c r="E29" s="16">
        <f>[1]入力用名簿!C18</f>
        <v>3</v>
      </c>
      <c r="F29" s="16">
        <f>[1]入力用名簿!D18</f>
        <v>6</v>
      </c>
      <c r="G29" s="15">
        <f>+E29+F29</f>
        <v>9</v>
      </c>
      <c r="H29" s="16">
        <f>+B29-E29</f>
        <v>-1</v>
      </c>
      <c r="I29" s="16">
        <f>+C29-F29</f>
        <v>-1</v>
      </c>
      <c r="J29" s="15">
        <f>+H29+I29</f>
        <v>-2</v>
      </c>
      <c r="L29" s="5">
        <f>+D29-G29</f>
        <v>-2</v>
      </c>
    </row>
    <row r="30" spans="1:13" ht="18" customHeight="1">
      <c r="A30" s="9" t="s">
        <v>6</v>
      </c>
      <c r="B30" s="6">
        <f>SUM(B22:B29)</f>
        <v>56</v>
      </c>
      <c r="C30" s="6">
        <f>SUM(C22:C29)</f>
        <v>90</v>
      </c>
      <c r="D30" s="6">
        <f>SUM(D22:D29)</f>
        <v>146</v>
      </c>
      <c r="E30" s="6">
        <f>SUM(E22:E29)</f>
        <v>57</v>
      </c>
      <c r="F30" s="6">
        <f>SUM(F22:F29)</f>
        <v>96</v>
      </c>
      <c r="G30" s="6">
        <f>SUM(G22:G29)</f>
        <v>153</v>
      </c>
      <c r="H30" s="6">
        <f>+B30-E30</f>
        <v>-1</v>
      </c>
      <c r="I30" s="6">
        <f>+C30-F30</f>
        <v>-6</v>
      </c>
      <c r="J30" s="8">
        <f>+H30+I30</f>
        <v>-7</v>
      </c>
      <c r="L30" s="5">
        <f>+D30-G30</f>
        <v>-7</v>
      </c>
    </row>
    <row r="31" spans="1:13" s="4" customFormat="1" ht="18" customHeight="1">
      <c r="A31" s="21" t="s">
        <v>23</v>
      </c>
      <c r="B31" s="43">
        <f>[1]入力用名簿!L25</f>
        <v>3</v>
      </c>
      <c r="C31" s="43">
        <f>[1]入力用名簿!M25</f>
        <v>3</v>
      </c>
      <c r="D31" s="42">
        <f>+B31+C31</f>
        <v>6</v>
      </c>
      <c r="E31" s="43">
        <f>[1]入力用名簿!C25</f>
        <v>3</v>
      </c>
      <c r="F31" s="43">
        <f>[1]入力用名簿!D25</f>
        <v>3</v>
      </c>
      <c r="G31" s="42">
        <f>+E31+F31</f>
        <v>6</v>
      </c>
      <c r="H31" s="43">
        <f>+B31-E31</f>
        <v>0</v>
      </c>
      <c r="I31" s="43">
        <f>+C31-F31</f>
        <v>0</v>
      </c>
      <c r="J31" s="42">
        <f>+H31+I31</f>
        <v>0</v>
      </c>
      <c r="K31" s="1"/>
      <c r="L31" s="5">
        <f>+D31-G31</f>
        <v>0</v>
      </c>
      <c r="M31" s="1"/>
    </row>
    <row r="32" spans="1:13" s="4" customFormat="1" ht="18" customHeight="1">
      <c r="A32" s="12" t="s">
        <v>22</v>
      </c>
      <c r="B32" s="11">
        <f>[1]入力用名簿!L26</f>
        <v>8</v>
      </c>
      <c r="C32" s="11">
        <f>[1]入力用名簿!M26</f>
        <v>5</v>
      </c>
      <c r="D32" s="10">
        <f>+B32+C32</f>
        <v>13</v>
      </c>
      <c r="E32" s="11">
        <f>[1]入力用名簿!C26</f>
        <v>8</v>
      </c>
      <c r="F32" s="11">
        <f>[1]入力用名簿!D26</f>
        <v>5</v>
      </c>
      <c r="G32" s="10">
        <f>+E32+F32</f>
        <v>13</v>
      </c>
      <c r="H32" s="11">
        <f>+B32-E32</f>
        <v>0</v>
      </c>
      <c r="I32" s="11">
        <f>+C32-F32</f>
        <v>0</v>
      </c>
      <c r="J32" s="10">
        <f>+H32+I32</f>
        <v>0</v>
      </c>
      <c r="K32" s="1"/>
      <c r="L32" s="5">
        <f>+D32-G32</f>
        <v>0</v>
      </c>
      <c r="M32" s="1"/>
    </row>
    <row r="33" spans="1:12" s="4" customFormat="1" ht="18" customHeight="1">
      <c r="A33" s="9" t="s">
        <v>21</v>
      </c>
      <c r="B33" s="6">
        <f>[1]入力用名簿!L27</f>
        <v>11</v>
      </c>
      <c r="C33" s="6">
        <f>[1]入力用名簿!M27</f>
        <v>8</v>
      </c>
      <c r="D33" s="8">
        <f>+B33+C33</f>
        <v>19</v>
      </c>
      <c r="E33" s="6">
        <f>[1]入力用名簿!C27</f>
        <v>11</v>
      </c>
      <c r="F33" s="6">
        <f>[1]入力用名簿!D27</f>
        <v>8</v>
      </c>
      <c r="G33" s="8">
        <f>+E33+F33</f>
        <v>19</v>
      </c>
      <c r="H33" s="6">
        <f>+B33-E33</f>
        <v>0</v>
      </c>
      <c r="I33" s="6">
        <f>+C33-F33</f>
        <v>0</v>
      </c>
      <c r="J33" s="8">
        <f>+H33+I33</f>
        <v>0</v>
      </c>
      <c r="L33" s="5">
        <f>+D33-G33</f>
        <v>0</v>
      </c>
    </row>
    <row r="34" spans="1:12" s="41" customFormat="1" ht="18" customHeight="1">
      <c r="A34" s="9" t="s">
        <v>20</v>
      </c>
      <c r="B34" s="6">
        <f>B30+B33</f>
        <v>67</v>
      </c>
      <c r="C34" s="6">
        <f>C30+C33</f>
        <v>98</v>
      </c>
      <c r="D34" s="6">
        <f>D30+D33</f>
        <v>165</v>
      </c>
      <c r="E34" s="6">
        <f>E30+E33</f>
        <v>68</v>
      </c>
      <c r="F34" s="6">
        <f>F30+F33</f>
        <v>104</v>
      </c>
      <c r="G34" s="6">
        <f>G30+G33</f>
        <v>172</v>
      </c>
      <c r="H34" s="6">
        <f>H30+H33</f>
        <v>-1</v>
      </c>
      <c r="I34" s="6">
        <f>I30+I33</f>
        <v>-6</v>
      </c>
      <c r="J34" s="6">
        <f>J30+J33</f>
        <v>-7</v>
      </c>
      <c r="L34" s="5">
        <f>+D34-G34</f>
        <v>-7</v>
      </c>
    </row>
    <row r="35" spans="1:12" s="22" customFormat="1" ht="18" customHeight="1">
      <c r="A35" s="40"/>
      <c r="B35" s="3"/>
      <c r="C35" s="3"/>
      <c r="D35" s="39"/>
      <c r="E35" s="3"/>
      <c r="F35" s="3"/>
      <c r="G35" s="39"/>
      <c r="H35" s="3"/>
      <c r="I35" s="3"/>
      <c r="J35" s="39"/>
      <c r="L35" s="5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5"/>
    </row>
    <row r="37" spans="1:12" s="22" customFormat="1" ht="18" customHeight="1">
      <c r="A37" s="38"/>
      <c r="B37" s="36" t="str">
        <f>+$B$4</f>
        <v>　　平成28年12月2日における</v>
      </c>
      <c r="C37" s="35"/>
      <c r="D37" s="37"/>
      <c r="E37" s="36" t="str">
        <f>+$E$4</f>
        <v>　　平成28年9月2日における</v>
      </c>
      <c r="F37" s="35"/>
      <c r="G37" s="35"/>
      <c r="H37" s="34"/>
      <c r="I37" s="33"/>
      <c r="J37" s="32"/>
      <c r="L37" s="5"/>
    </row>
    <row r="38" spans="1:12" s="22" customFormat="1" ht="18" customHeight="1">
      <c r="A38" s="31"/>
      <c r="B38" s="29" t="s">
        <v>18</v>
      </c>
      <c r="C38" s="28"/>
      <c r="D38" s="30"/>
      <c r="E38" s="29" t="s">
        <v>17</v>
      </c>
      <c r="F38" s="28"/>
      <c r="G38" s="28"/>
      <c r="H38" s="27" t="s">
        <v>16</v>
      </c>
      <c r="I38" s="26"/>
      <c r="J38" s="25"/>
      <c r="L38" s="5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5"/>
    </row>
    <row r="40" spans="1:12" ht="18" customHeight="1">
      <c r="A40" s="21" t="s">
        <v>12</v>
      </c>
      <c r="B40" s="11">
        <f>[1]入力用名簿!L7</f>
        <v>14</v>
      </c>
      <c r="C40" s="11">
        <f>[1]入力用名簿!M7</f>
        <v>36</v>
      </c>
      <c r="D40" s="10">
        <f>+B40+C40</f>
        <v>50</v>
      </c>
      <c r="E40" s="11">
        <f>[1]入力用名簿!C7</f>
        <v>14</v>
      </c>
      <c r="F40" s="11">
        <f>[1]入力用名簿!D7</f>
        <v>37</v>
      </c>
      <c r="G40" s="10">
        <f>+E40+F40</f>
        <v>51</v>
      </c>
      <c r="H40" s="11">
        <f>+B40-E40</f>
        <v>0</v>
      </c>
      <c r="I40" s="11">
        <f>+C40-F40</f>
        <v>-1</v>
      </c>
      <c r="J40" s="10">
        <f>+H40+I40</f>
        <v>-1</v>
      </c>
      <c r="L40" s="5">
        <f>+D40-G40</f>
        <v>-1</v>
      </c>
    </row>
    <row r="41" spans="1:12" ht="18" customHeight="1">
      <c r="A41" s="20" t="s">
        <v>11</v>
      </c>
      <c r="B41" s="19">
        <f>SUM([1]入力用名簿!L8:L8)</f>
        <v>21</v>
      </c>
      <c r="C41" s="19">
        <f>SUM([1]入力用名簿!M8:M8)</f>
        <v>24</v>
      </c>
      <c r="D41" s="18">
        <f>+B41+C41</f>
        <v>45</v>
      </c>
      <c r="E41" s="19">
        <f>SUM([1]入力用名簿!C8:C8)</f>
        <v>22</v>
      </c>
      <c r="F41" s="19">
        <f>SUM([1]入力用名簿!D8:D8)</f>
        <v>24</v>
      </c>
      <c r="G41" s="18">
        <f>+E41+F41</f>
        <v>46</v>
      </c>
      <c r="H41" s="19">
        <f>+B41-E41</f>
        <v>-1</v>
      </c>
      <c r="I41" s="19">
        <f>+C41-F41</f>
        <v>0</v>
      </c>
      <c r="J41" s="18">
        <f>+H41+I41</f>
        <v>-1</v>
      </c>
      <c r="L41" s="5">
        <f>+D41-G41</f>
        <v>-1</v>
      </c>
    </row>
    <row r="42" spans="1:12" ht="18" customHeight="1">
      <c r="A42" s="12" t="s">
        <v>10</v>
      </c>
      <c r="B42" s="11">
        <f>SUM([1]入力用名簿!L14:L14)</f>
        <v>5</v>
      </c>
      <c r="C42" s="11">
        <f>SUM([1]入力用名簿!M14:M14)</f>
        <v>7</v>
      </c>
      <c r="D42" s="10">
        <f>+B42+C42</f>
        <v>12</v>
      </c>
      <c r="E42" s="11">
        <f>SUM([1]入力用名簿!C14:C14)</f>
        <v>5</v>
      </c>
      <c r="F42" s="11">
        <f>SUM([1]入力用名簿!D14:D14)</f>
        <v>7</v>
      </c>
      <c r="G42" s="10">
        <f>+E42+F42</f>
        <v>12</v>
      </c>
      <c r="H42" s="11">
        <f>+B42-E42</f>
        <v>0</v>
      </c>
      <c r="I42" s="11">
        <f>+C42-F42</f>
        <v>0</v>
      </c>
      <c r="J42" s="10">
        <f>+H42+I42</f>
        <v>0</v>
      </c>
      <c r="L42" s="5">
        <f>+D42-G42</f>
        <v>0</v>
      </c>
    </row>
    <row r="43" spans="1:12" ht="18" customHeight="1">
      <c r="A43" s="12" t="s">
        <v>9</v>
      </c>
      <c r="B43" s="11">
        <f>[1]入力用名簿!L15</f>
        <v>8</v>
      </c>
      <c r="C43" s="11">
        <f>[1]入力用名簿!M15</f>
        <v>11</v>
      </c>
      <c r="D43" s="10">
        <f>+B43+C43</f>
        <v>19</v>
      </c>
      <c r="E43" s="11">
        <f>[1]入力用名簿!C15</f>
        <v>8</v>
      </c>
      <c r="F43" s="11">
        <f>[1]入力用名簿!D15</f>
        <v>10</v>
      </c>
      <c r="G43" s="10">
        <f>+E43+F43</f>
        <v>18</v>
      </c>
      <c r="H43" s="11">
        <f>+B43-E43</f>
        <v>0</v>
      </c>
      <c r="I43" s="11">
        <f>+C43-F43</f>
        <v>1</v>
      </c>
      <c r="J43" s="10">
        <f>+H43+I43</f>
        <v>1</v>
      </c>
      <c r="L43" s="5">
        <f>+D43-G43</f>
        <v>1</v>
      </c>
    </row>
    <row r="44" spans="1:12" ht="18" customHeight="1">
      <c r="A44" s="17" t="s">
        <v>8</v>
      </c>
      <c r="B44" s="16">
        <f>SUM([1]入力用名簿!L16:L16)</f>
        <v>21</v>
      </c>
      <c r="C44" s="16">
        <f>SUM([1]入力用名簿!M16:M16)</f>
        <v>18</v>
      </c>
      <c r="D44" s="15">
        <f>+B44+C44</f>
        <v>39</v>
      </c>
      <c r="E44" s="16">
        <f>SUM([1]入力用名簿!C16:C16)</f>
        <v>21</v>
      </c>
      <c r="F44" s="16">
        <f>SUM([1]入力用名簿!D16:D16)</f>
        <v>19</v>
      </c>
      <c r="G44" s="15">
        <f>+E44+F44</f>
        <v>40</v>
      </c>
      <c r="H44" s="16">
        <f>+B44-E44</f>
        <v>0</v>
      </c>
      <c r="I44" s="16">
        <f>+C44-F44</f>
        <v>-1</v>
      </c>
      <c r="J44" s="15">
        <f>+H44+I44</f>
        <v>-1</v>
      </c>
      <c r="L44" s="5">
        <f>+D44-G44</f>
        <v>-1</v>
      </c>
    </row>
    <row r="45" spans="1:12" ht="18" customHeight="1">
      <c r="A45" s="17" t="s">
        <v>7</v>
      </c>
      <c r="B45" s="16">
        <f>[1]入力用名簿!L19</f>
        <v>5</v>
      </c>
      <c r="C45" s="16">
        <f>[1]入力用名簿!M19</f>
        <v>10</v>
      </c>
      <c r="D45" s="15">
        <f>+B45+C45</f>
        <v>15</v>
      </c>
      <c r="E45" s="16">
        <f>[1]入力用名簿!C19</f>
        <v>5</v>
      </c>
      <c r="F45" s="16">
        <f>[1]入力用名簿!D19</f>
        <v>10</v>
      </c>
      <c r="G45" s="15">
        <f>+E45+F45</f>
        <v>15</v>
      </c>
      <c r="H45" s="16">
        <f>+B45-E45</f>
        <v>0</v>
      </c>
      <c r="I45" s="16">
        <f>+C45-F45</f>
        <v>0</v>
      </c>
      <c r="J45" s="15">
        <f>+H45+I45</f>
        <v>0</v>
      </c>
      <c r="L45" s="5">
        <f>+D45-G45</f>
        <v>0</v>
      </c>
    </row>
    <row r="46" spans="1:12" ht="18" customHeight="1">
      <c r="A46" s="9" t="s">
        <v>6</v>
      </c>
      <c r="B46" s="6">
        <f>SUM(B40:B45)</f>
        <v>74</v>
      </c>
      <c r="C46" s="6">
        <f>SUM(C40:C45)</f>
        <v>106</v>
      </c>
      <c r="D46" s="6">
        <f>SUM(D40:D45)</f>
        <v>180</v>
      </c>
      <c r="E46" s="6">
        <f>SUM(E40:E45)</f>
        <v>75</v>
      </c>
      <c r="F46" s="6">
        <f>SUM(F40:F45)</f>
        <v>107</v>
      </c>
      <c r="G46" s="6">
        <f>SUM(G40:G45)</f>
        <v>182</v>
      </c>
      <c r="H46" s="14">
        <f>+B46-E46</f>
        <v>-1</v>
      </c>
      <c r="I46" s="14">
        <f>+C46-F46</f>
        <v>-1</v>
      </c>
      <c r="J46" s="13">
        <f>+H46+I46</f>
        <v>-2</v>
      </c>
      <c r="L46" s="5">
        <f>+D46-G46</f>
        <v>-2</v>
      </c>
    </row>
    <row r="47" spans="1:12" ht="18" customHeight="1">
      <c r="A47" s="12" t="s">
        <v>5</v>
      </c>
      <c r="B47" s="11">
        <f>[1]入力用名簿!L21</f>
        <v>0</v>
      </c>
      <c r="C47" s="11">
        <f>[1]入力用名簿!M21</f>
        <v>1</v>
      </c>
      <c r="D47" s="10">
        <f>+B47+C47</f>
        <v>1</v>
      </c>
      <c r="E47" s="11">
        <f>[1]入力用名簿!C21</f>
        <v>0</v>
      </c>
      <c r="F47" s="11">
        <f>[1]入力用名簿!D21</f>
        <v>1</v>
      </c>
      <c r="G47" s="10">
        <f>+E47+F47</f>
        <v>1</v>
      </c>
      <c r="H47" s="11">
        <f>+B47-E47</f>
        <v>0</v>
      </c>
      <c r="I47" s="11">
        <f>+C47-F47</f>
        <v>0</v>
      </c>
      <c r="J47" s="10">
        <f>+H47+I47</f>
        <v>0</v>
      </c>
      <c r="L47" s="5">
        <f>+D47-G47</f>
        <v>0</v>
      </c>
    </row>
    <row r="48" spans="1:12" s="4" customFormat="1" ht="18" customHeight="1">
      <c r="A48" s="9" t="s">
        <v>4</v>
      </c>
      <c r="B48" s="6">
        <f>[1]入力用名簿!L22</f>
        <v>0</v>
      </c>
      <c r="C48" s="6">
        <f>[1]入力用名簿!M22</f>
        <v>1</v>
      </c>
      <c r="D48" s="8">
        <f>+B48+C48</f>
        <v>1</v>
      </c>
      <c r="E48" s="6">
        <f>[1]入力用名簿!C22</f>
        <v>0</v>
      </c>
      <c r="F48" s="6">
        <f>[1]入力用名簿!D22</f>
        <v>1</v>
      </c>
      <c r="G48" s="8">
        <f>+E48+F48</f>
        <v>1</v>
      </c>
      <c r="H48" s="6">
        <f>+B48-E48</f>
        <v>0</v>
      </c>
      <c r="I48" s="6">
        <f>+C48-F48</f>
        <v>0</v>
      </c>
      <c r="J48" s="8">
        <f>+H48+I48</f>
        <v>0</v>
      </c>
      <c r="L48" s="5">
        <f>+D48-G48</f>
        <v>0</v>
      </c>
    </row>
    <row r="49" spans="1:12" ht="18" customHeight="1">
      <c r="A49" s="12" t="s">
        <v>3</v>
      </c>
      <c r="B49" s="11">
        <f>[1]入力用名簿!L23</f>
        <v>9</v>
      </c>
      <c r="C49" s="11">
        <f>[1]入力用名簿!M23</f>
        <v>7</v>
      </c>
      <c r="D49" s="10">
        <f>+B49+C49</f>
        <v>16</v>
      </c>
      <c r="E49" s="11">
        <f>[1]入力用名簿!C23</f>
        <v>9</v>
      </c>
      <c r="F49" s="11">
        <f>[1]入力用名簿!D23</f>
        <v>8</v>
      </c>
      <c r="G49" s="10">
        <f>+E49+F49</f>
        <v>17</v>
      </c>
      <c r="H49" s="11">
        <f>+B49-E49</f>
        <v>0</v>
      </c>
      <c r="I49" s="11">
        <f>+C49-F49</f>
        <v>-1</v>
      </c>
      <c r="J49" s="10">
        <f>+H49+I49</f>
        <v>-1</v>
      </c>
      <c r="L49" s="5">
        <f>+D49-G49</f>
        <v>-1</v>
      </c>
    </row>
    <row r="50" spans="1:12" s="4" customFormat="1" ht="18" customHeight="1">
      <c r="A50" s="9" t="s">
        <v>2</v>
      </c>
      <c r="B50" s="6">
        <f>[1]入力用名簿!L24</f>
        <v>9</v>
      </c>
      <c r="C50" s="6">
        <f>[1]入力用名簿!M24</f>
        <v>7</v>
      </c>
      <c r="D50" s="8">
        <f>+B50+C50</f>
        <v>16</v>
      </c>
      <c r="E50" s="6">
        <f>[1]入力用名簿!C24</f>
        <v>9</v>
      </c>
      <c r="F50" s="6">
        <f>[1]入力用名簿!D24</f>
        <v>8</v>
      </c>
      <c r="G50" s="8">
        <f>+E50+F50</f>
        <v>17</v>
      </c>
      <c r="H50" s="6">
        <f>+B50-E50</f>
        <v>0</v>
      </c>
      <c r="I50" s="6">
        <f>+C50-F50</f>
        <v>-1</v>
      </c>
      <c r="J50" s="8">
        <f>+H50+I50</f>
        <v>-1</v>
      </c>
      <c r="L50" s="5">
        <f>+D50-G50</f>
        <v>-1</v>
      </c>
    </row>
    <row r="51" spans="1:12" s="4" customFormat="1" ht="18" customHeight="1">
      <c r="A51" s="7" t="s">
        <v>1</v>
      </c>
      <c r="B51" s="6">
        <f>B46+B48+B50</f>
        <v>83</v>
      </c>
      <c r="C51" s="6">
        <f>C46+C48+C50</f>
        <v>114</v>
      </c>
      <c r="D51" s="6">
        <f>D46+D48+D50</f>
        <v>197</v>
      </c>
      <c r="E51" s="6">
        <f>E46+E48+E50</f>
        <v>84</v>
      </c>
      <c r="F51" s="6">
        <f>F46+F48+F50</f>
        <v>116</v>
      </c>
      <c r="G51" s="6">
        <f>G46+G48+G50</f>
        <v>200</v>
      </c>
      <c r="H51" s="6">
        <f>H46+H48+H50</f>
        <v>-1</v>
      </c>
      <c r="I51" s="6">
        <f>I46+I48+I50</f>
        <v>-2</v>
      </c>
      <c r="J51" s="6">
        <f>J46+J48+J50</f>
        <v>-3</v>
      </c>
      <c r="L51" s="5">
        <f>+D51-G51</f>
        <v>-3</v>
      </c>
    </row>
    <row r="52" spans="1:12" ht="15.75" customHeight="1">
      <c r="A52" s="3" t="s">
        <v>0</v>
      </c>
    </row>
    <row r="53" spans="1:12" ht="15.75" customHeight="1"/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在外</vt:lpstr>
      <vt:lpstr>Sheet1</vt:lpstr>
      <vt:lpstr>Sheet2</vt:lpstr>
      <vt:lpstr>Sheet3</vt:lpstr>
      <vt:lpstr>在外!Print_Area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2016-12-05T02:08:39Z</dcterms:created>
  <dcterms:modified xsi:type="dcterms:W3CDTF">2016-12-05T02:09:24Z</dcterms:modified>
</cp:coreProperties>
</file>