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65" yWindow="675" windowWidth="21555" windowHeight="10980"/>
  </bookViews>
  <sheets>
    <sheet name="H28.6.2（国内）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'H28.6.2（国内）'!$A$1:$J$53</definedName>
  </definedNames>
  <calcPr calcId="145621"/>
</workbook>
</file>

<file path=xl/calcChain.xml><?xml version="1.0" encoding="utf-8"?>
<calcChain xmlns="http://schemas.openxmlformats.org/spreadsheetml/2006/main">
  <c r="B1" i="4" l="1"/>
  <c r="E1" i="4"/>
  <c r="B7" i="4"/>
  <c r="H7" i="4" s="1"/>
  <c r="C7" i="4"/>
  <c r="I7" i="4" s="1"/>
  <c r="I9" i="4" s="1"/>
  <c r="D7" i="4"/>
  <c r="E7" i="4"/>
  <c r="F7" i="4"/>
  <c r="G7" i="4"/>
  <c r="L7" i="4" s="1"/>
  <c r="B8" i="4"/>
  <c r="C8" i="4"/>
  <c r="D8" i="4"/>
  <c r="D9" i="4" s="1"/>
  <c r="E8" i="4"/>
  <c r="E9" i="4" s="1"/>
  <c r="F8" i="4"/>
  <c r="G8" i="4"/>
  <c r="I8" i="4"/>
  <c r="B9" i="4"/>
  <c r="C9" i="4"/>
  <c r="F9" i="4"/>
  <c r="B12" i="4"/>
  <c r="E12" i="4"/>
  <c r="B15" i="4"/>
  <c r="D15" i="4" s="1"/>
  <c r="C15" i="4"/>
  <c r="I15" i="4" s="1"/>
  <c r="I16" i="4" s="1"/>
  <c r="E15" i="4"/>
  <c r="F15" i="4"/>
  <c r="F16" i="4" s="1"/>
  <c r="G15" i="4"/>
  <c r="G16" i="4" s="1"/>
  <c r="E16" i="4"/>
  <c r="B19" i="4"/>
  <c r="E19" i="4"/>
  <c r="B22" i="4"/>
  <c r="C22" i="4"/>
  <c r="D22" i="4"/>
  <c r="L22" i="4" s="1"/>
  <c r="E22" i="4"/>
  <c r="H22" i="4" s="1"/>
  <c r="J22" i="4" s="1"/>
  <c r="F22" i="4"/>
  <c r="G22" i="4"/>
  <c r="I22" i="4"/>
  <c r="B23" i="4"/>
  <c r="D23" i="4" s="1"/>
  <c r="C23" i="4"/>
  <c r="I23" i="4" s="1"/>
  <c r="E23" i="4"/>
  <c r="F23" i="4"/>
  <c r="F30" i="4" s="1"/>
  <c r="F34" i="4" s="1"/>
  <c r="G23" i="4"/>
  <c r="G30" i="4" s="1"/>
  <c r="G34" i="4" s="1"/>
  <c r="B24" i="4"/>
  <c r="C24" i="4"/>
  <c r="D24" i="4"/>
  <c r="L24" i="4" s="1"/>
  <c r="E24" i="4"/>
  <c r="H24" i="4" s="1"/>
  <c r="J24" i="4" s="1"/>
  <c r="F24" i="4"/>
  <c r="G24" i="4"/>
  <c r="I24" i="4"/>
  <c r="B25" i="4"/>
  <c r="D25" i="4" s="1"/>
  <c r="L25" i="4" s="1"/>
  <c r="C25" i="4"/>
  <c r="I25" i="4" s="1"/>
  <c r="E25" i="4"/>
  <c r="F25" i="4"/>
  <c r="G25" i="4"/>
  <c r="B26" i="4"/>
  <c r="C26" i="4"/>
  <c r="D26" i="4"/>
  <c r="L26" i="4" s="1"/>
  <c r="E26" i="4"/>
  <c r="H26" i="4" s="1"/>
  <c r="J26" i="4" s="1"/>
  <c r="F26" i="4"/>
  <c r="G26" i="4"/>
  <c r="I26" i="4"/>
  <c r="B27" i="4"/>
  <c r="D27" i="4" s="1"/>
  <c r="L27" i="4" s="1"/>
  <c r="C27" i="4"/>
  <c r="I27" i="4" s="1"/>
  <c r="E27" i="4"/>
  <c r="F27" i="4"/>
  <c r="G27" i="4"/>
  <c r="B28" i="4"/>
  <c r="C28" i="4"/>
  <c r="D28" i="4"/>
  <c r="L28" i="4" s="1"/>
  <c r="E28" i="4"/>
  <c r="H28" i="4" s="1"/>
  <c r="J28" i="4" s="1"/>
  <c r="F28" i="4"/>
  <c r="G28" i="4"/>
  <c r="I28" i="4"/>
  <c r="B29" i="4"/>
  <c r="D29" i="4" s="1"/>
  <c r="L29" i="4" s="1"/>
  <c r="C29" i="4"/>
  <c r="I29" i="4" s="1"/>
  <c r="E29" i="4"/>
  <c r="F29" i="4"/>
  <c r="G29" i="4"/>
  <c r="E30" i="4"/>
  <c r="B31" i="4"/>
  <c r="D31" i="4" s="1"/>
  <c r="L31" i="4" s="1"/>
  <c r="C31" i="4"/>
  <c r="I31" i="4" s="1"/>
  <c r="E31" i="4"/>
  <c r="F31" i="4"/>
  <c r="G31" i="4"/>
  <c r="B32" i="4"/>
  <c r="C32" i="4"/>
  <c r="D32" i="4"/>
  <c r="L32" i="4" s="1"/>
  <c r="E32" i="4"/>
  <c r="H32" i="4" s="1"/>
  <c r="J32" i="4" s="1"/>
  <c r="F32" i="4"/>
  <c r="G32" i="4"/>
  <c r="I32" i="4"/>
  <c r="B33" i="4"/>
  <c r="D33" i="4" s="1"/>
  <c r="L33" i="4" s="1"/>
  <c r="C33" i="4"/>
  <c r="I33" i="4" s="1"/>
  <c r="E33" i="4"/>
  <c r="F33" i="4"/>
  <c r="G33" i="4"/>
  <c r="E34" i="4"/>
  <c r="B37" i="4"/>
  <c r="E37" i="4"/>
  <c r="B40" i="4"/>
  <c r="C40" i="4"/>
  <c r="D40" i="4"/>
  <c r="L40" i="4" s="1"/>
  <c r="E40" i="4"/>
  <c r="H40" i="4" s="1"/>
  <c r="J40" i="4" s="1"/>
  <c r="F40" i="4"/>
  <c r="G40" i="4"/>
  <c r="I40" i="4"/>
  <c r="B41" i="4"/>
  <c r="D41" i="4" s="1"/>
  <c r="C41" i="4"/>
  <c r="I41" i="4" s="1"/>
  <c r="E41" i="4"/>
  <c r="F41" i="4"/>
  <c r="F46" i="4" s="1"/>
  <c r="F51" i="4" s="1"/>
  <c r="G41" i="4"/>
  <c r="G46" i="4" s="1"/>
  <c r="G51" i="4" s="1"/>
  <c r="B42" i="4"/>
  <c r="C42" i="4"/>
  <c r="D42" i="4"/>
  <c r="L42" i="4" s="1"/>
  <c r="E42" i="4"/>
  <c r="H42" i="4" s="1"/>
  <c r="J42" i="4" s="1"/>
  <c r="F42" i="4"/>
  <c r="G42" i="4"/>
  <c r="I42" i="4"/>
  <c r="B43" i="4"/>
  <c r="D43" i="4" s="1"/>
  <c r="L43" i="4" s="1"/>
  <c r="C43" i="4"/>
  <c r="I43" i="4" s="1"/>
  <c r="E43" i="4"/>
  <c r="F43" i="4"/>
  <c r="G43" i="4"/>
  <c r="B44" i="4"/>
  <c r="C44" i="4"/>
  <c r="D44" i="4"/>
  <c r="L44" i="4" s="1"/>
  <c r="E44" i="4"/>
  <c r="H44" i="4" s="1"/>
  <c r="J44" i="4" s="1"/>
  <c r="F44" i="4"/>
  <c r="G44" i="4"/>
  <c r="I44" i="4"/>
  <c r="B45" i="4"/>
  <c r="D45" i="4" s="1"/>
  <c r="L45" i="4" s="1"/>
  <c r="C45" i="4"/>
  <c r="I45" i="4" s="1"/>
  <c r="E45" i="4"/>
  <c r="F45" i="4"/>
  <c r="G45" i="4"/>
  <c r="E46" i="4"/>
  <c r="E51" i="4" s="1"/>
  <c r="B47" i="4"/>
  <c r="D47" i="4" s="1"/>
  <c r="L47" i="4" s="1"/>
  <c r="C47" i="4"/>
  <c r="I47" i="4" s="1"/>
  <c r="E47" i="4"/>
  <c r="F47" i="4"/>
  <c r="G47" i="4"/>
  <c r="B48" i="4"/>
  <c r="C48" i="4"/>
  <c r="D48" i="4"/>
  <c r="L48" i="4" s="1"/>
  <c r="E48" i="4"/>
  <c r="H48" i="4" s="1"/>
  <c r="J48" i="4" s="1"/>
  <c r="F48" i="4"/>
  <c r="G48" i="4"/>
  <c r="I48" i="4"/>
  <c r="B49" i="4"/>
  <c r="D49" i="4" s="1"/>
  <c r="L49" i="4" s="1"/>
  <c r="C49" i="4"/>
  <c r="I49" i="4" s="1"/>
  <c r="E49" i="4"/>
  <c r="F49" i="4"/>
  <c r="G49" i="4"/>
  <c r="B50" i="4"/>
  <c r="C50" i="4"/>
  <c r="D50" i="4"/>
  <c r="L50" i="4" s="1"/>
  <c r="E50" i="4"/>
  <c r="H50" i="4" s="1"/>
  <c r="J50" i="4" s="1"/>
  <c r="F50" i="4"/>
  <c r="G50" i="4"/>
  <c r="I50" i="4"/>
  <c r="D30" i="4" l="1"/>
  <c r="L23" i="4"/>
  <c r="L9" i="4"/>
  <c r="H9" i="4"/>
  <c r="J7" i="4"/>
  <c r="D46" i="4"/>
  <c r="L41" i="4"/>
  <c r="D16" i="4"/>
  <c r="L16" i="4" s="1"/>
  <c r="L15" i="4"/>
  <c r="G9" i="4"/>
  <c r="H8" i="4"/>
  <c r="J8" i="4" s="1"/>
  <c r="C46" i="4"/>
  <c r="C30" i="4"/>
  <c r="C16" i="4"/>
  <c r="L8" i="4"/>
  <c r="H49" i="4"/>
  <c r="J49" i="4" s="1"/>
  <c r="H47" i="4"/>
  <c r="J47" i="4" s="1"/>
  <c r="B46" i="4"/>
  <c r="H45" i="4"/>
  <c r="J45" i="4" s="1"/>
  <c r="H43" i="4"/>
  <c r="J43" i="4" s="1"/>
  <c r="H41" i="4"/>
  <c r="J41" i="4" s="1"/>
  <c r="H33" i="4"/>
  <c r="J33" i="4" s="1"/>
  <c r="H31" i="4"/>
  <c r="J31" i="4" s="1"/>
  <c r="B30" i="4"/>
  <c r="H29" i="4"/>
  <c r="J29" i="4" s="1"/>
  <c r="H27" i="4"/>
  <c r="J27" i="4" s="1"/>
  <c r="H25" i="4"/>
  <c r="J25" i="4" s="1"/>
  <c r="H23" i="4"/>
  <c r="J23" i="4" s="1"/>
  <c r="B16" i="4"/>
  <c r="H15" i="4"/>
  <c r="B34" i="4" l="1"/>
  <c r="H30" i="4"/>
  <c r="B51" i="4"/>
  <c r="H46" i="4"/>
  <c r="D51" i="4"/>
  <c r="L51" i="4" s="1"/>
  <c r="L46" i="4"/>
  <c r="C51" i="4"/>
  <c r="I46" i="4"/>
  <c r="I51" i="4" s="1"/>
  <c r="H16" i="4"/>
  <c r="J15" i="4"/>
  <c r="J16" i="4" s="1"/>
  <c r="I30" i="4"/>
  <c r="I34" i="4" s="1"/>
  <c r="C34" i="4"/>
  <c r="J9" i="4"/>
  <c r="L30" i="4"/>
  <c r="D34" i="4"/>
  <c r="L34" i="4" s="1"/>
  <c r="J30" i="4" l="1"/>
  <c r="J34" i="4" s="1"/>
  <c r="H34" i="4"/>
  <c r="J46" i="4"/>
  <c r="J51" i="4" s="1"/>
  <c r="H51" i="4"/>
</calcChain>
</file>

<file path=xl/sharedStrings.xml><?xml version="1.0" encoding="utf-8"?>
<sst xmlns="http://schemas.openxmlformats.org/spreadsheetml/2006/main" count="86" uniqueCount="42">
  <si>
    <t>(注)　第１区の大分市は旧大分市の区域、第２区の大分市は旧野津原町及び旧佐賀関町の区域です。</t>
    <rPh sb="1" eb="2">
      <t>チュウ</t>
    </rPh>
    <phoneticPr fontId="5"/>
  </si>
  <si>
    <t>第３区計</t>
    <rPh sb="0" eb="1">
      <t>ダイ</t>
    </rPh>
    <rPh sb="2" eb="3">
      <t>ク</t>
    </rPh>
    <rPh sb="3" eb="4">
      <t>ケイ</t>
    </rPh>
    <phoneticPr fontId="5"/>
  </si>
  <si>
    <t>速見郡</t>
    <rPh sb="0" eb="2">
      <t>ハヤミ</t>
    </rPh>
    <rPh sb="2" eb="3">
      <t>グン</t>
    </rPh>
    <phoneticPr fontId="5"/>
  </si>
  <si>
    <t>日　出　町</t>
    <rPh sb="0" eb="5">
      <t>ヒジマチ</t>
    </rPh>
    <phoneticPr fontId="5"/>
  </si>
  <si>
    <t>東国東郡</t>
    <rPh sb="0" eb="1">
      <t>ヒガシ</t>
    </rPh>
    <rPh sb="1" eb="3">
      <t>クニサキ</t>
    </rPh>
    <rPh sb="3" eb="4">
      <t>グン</t>
    </rPh>
    <phoneticPr fontId="5"/>
  </si>
  <si>
    <t>姫　島　村</t>
    <rPh sb="0" eb="5">
      <t>ヒメシマムラ</t>
    </rPh>
    <phoneticPr fontId="5"/>
  </si>
  <si>
    <t>市計</t>
    <rPh sb="0" eb="1">
      <t>シ</t>
    </rPh>
    <rPh sb="1" eb="2">
      <t>ケイ</t>
    </rPh>
    <phoneticPr fontId="5"/>
  </si>
  <si>
    <t>国東市</t>
    <rPh sb="0" eb="2">
      <t>クニサキ</t>
    </rPh>
    <rPh sb="2" eb="3">
      <t>シ</t>
    </rPh>
    <phoneticPr fontId="5"/>
  </si>
  <si>
    <t>宇　佐　市</t>
    <rPh sb="0" eb="5">
      <t>ウサシ</t>
    </rPh>
    <phoneticPr fontId="5"/>
  </si>
  <si>
    <t>杵　築　市</t>
    <rPh sb="0" eb="5">
      <t>キツキシ</t>
    </rPh>
    <phoneticPr fontId="5"/>
  </si>
  <si>
    <t>豊後高田市</t>
    <rPh sb="0" eb="2">
      <t>ブンゴ</t>
    </rPh>
    <rPh sb="2" eb="4">
      <t>タカダシ</t>
    </rPh>
    <rPh sb="4" eb="5">
      <t>シ</t>
    </rPh>
    <phoneticPr fontId="5"/>
  </si>
  <si>
    <t>中　津　市</t>
    <rPh sb="0" eb="5">
      <t>ナカツシ</t>
    </rPh>
    <phoneticPr fontId="5"/>
  </si>
  <si>
    <t>別　府　市</t>
    <rPh sb="0" eb="5">
      <t>ベップシ</t>
    </rPh>
    <phoneticPr fontId="5"/>
  </si>
  <si>
    <t>計</t>
    <rPh sb="0" eb="1">
      <t>ケイ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</si>
  <si>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</si>
  <si>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</si>
  <si>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　　増減(Ａ)-(Ｂ)</t>
    <rPh sb="2" eb="4">
      <t>ゾウゲン</t>
    </rPh>
    <phoneticPr fontId="5"/>
  </si>
  <si>
    <t>　　名簿登録者数　（Ｂ）</t>
    <rPh sb="2" eb="4">
      <t>メイボ</t>
    </rPh>
    <rPh sb="4" eb="7">
      <t>トウロクシャ</t>
    </rPh>
    <rPh sb="7" eb="8">
      <t>スウ</t>
    </rPh>
    <phoneticPr fontId="5"/>
  </si>
  <si>
    <t>　　名簿登録者数　（Ａ）</t>
    <rPh sb="2" eb="4">
      <t>メイボ</t>
    </rPh>
    <rPh sb="4" eb="7">
      <t>トウロクシャ</t>
    </rPh>
    <rPh sb="7" eb="8">
      <t>スウ</t>
    </rPh>
    <phoneticPr fontId="5"/>
  </si>
  <si>
    <t>第３区</t>
    <rPh sb="0" eb="1">
      <t>ダイ</t>
    </rPh>
    <rPh sb="2" eb="3">
      <t>ク</t>
    </rPh>
    <phoneticPr fontId="5"/>
  </si>
  <si>
    <t>第２区計</t>
    <rPh sb="0" eb="1">
      <t>ダイ</t>
    </rPh>
    <rPh sb="2" eb="3">
      <t>ク</t>
    </rPh>
    <rPh sb="3" eb="4">
      <t>ケイ</t>
    </rPh>
    <phoneticPr fontId="5"/>
  </si>
  <si>
    <t>玖珠郡</t>
    <rPh sb="0" eb="2">
      <t>クス</t>
    </rPh>
    <rPh sb="2" eb="3">
      <t>グン</t>
    </rPh>
    <phoneticPr fontId="5"/>
  </si>
  <si>
    <t>玖　珠　町</t>
    <rPh sb="0" eb="3">
      <t>クス</t>
    </rPh>
    <rPh sb="4" eb="5">
      <t>マチ</t>
    </rPh>
    <phoneticPr fontId="5"/>
  </si>
  <si>
    <t>九　重　町</t>
    <rPh sb="0" eb="5">
      <t>ココノエマチ</t>
    </rPh>
    <phoneticPr fontId="5"/>
  </si>
  <si>
    <t>由布市</t>
    <rPh sb="0" eb="1">
      <t>ユ</t>
    </rPh>
    <rPh sb="1" eb="2">
      <t>フ</t>
    </rPh>
    <rPh sb="2" eb="3">
      <t>シ</t>
    </rPh>
    <phoneticPr fontId="5"/>
  </si>
  <si>
    <t>豊後大野市</t>
    <rPh sb="0" eb="2">
      <t>ブンゴ</t>
    </rPh>
    <rPh sb="2" eb="5">
      <t>オオノシ</t>
    </rPh>
    <phoneticPr fontId="5"/>
  </si>
  <si>
    <t>竹田市</t>
    <rPh sb="0" eb="3">
      <t>タケタシ</t>
    </rPh>
    <phoneticPr fontId="5"/>
  </si>
  <si>
    <t>津久見市</t>
    <rPh sb="0" eb="4">
      <t>ツクミシ</t>
    </rPh>
    <phoneticPr fontId="5"/>
  </si>
  <si>
    <t>臼杵市</t>
    <rPh sb="0" eb="3">
      <t>ウスキシ</t>
    </rPh>
    <phoneticPr fontId="5"/>
  </si>
  <si>
    <t>佐伯市</t>
    <rPh sb="0" eb="2">
      <t>サエキシ</t>
    </rPh>
    <rPh sb="2" eb="3">
      <t>シ</t>
    </rPh>
    <phoneticPr fontId="5"/>
  </si>
  <si>
    <t>日　田　市</t>
    <rPh sb="0" eb="5">
      <t>ヒタシ</t>
    </rPh>
    <phoneticPr fontId="5"/>
  </si>
  <si>
    <t>大分市(注)</t>
    <rPh sb="0" eb="3">
      <t>オオイタシ</t>
    </rPh>
    <rPh sb="4" eb="5">
      <t>チュウ</t>
    </rPh>
    <phoneticPr fontId="5"/>
  </si>
  <si>
    <t>第２区</t>
    <rPh sb="0" eb="1">
      <t>ダイ</t>
    </rPh>
    <rPh sb="2" eb="3">
      <t>ク</t>
    </rPh>
    <phoneticPr fontId="5"/>
  </si>
  <si>
    <t>第１区計</t>
    <rPh sb="0" eb="1">
      <t>ダイ</t>
    </rPh>
    <rPh sb="2" eb="3">
      <t>ク</t>
    </rPh>
    <rPh sb="3" eb="4">
      <t>ケイ</t>
    </rPh>
    <phoneticPr fontId="5"/>
  </si>
  <si>
    <t>第１区</t>
    <rPh sb="0" eb="1">
      <t>ダイ</t>
    </rPh>
    <rPh sb="2" eb="3">
      <t>ク</t>
    </rPh>
    <phoneticPr fontId="5"/>
  </si>
  <si>
    <t>県　　　計</t>
    <rPh sb="0" eb="1">
      <t>ケンケイ</t>
    </rPh>
    <rPh sb="4" eb="5">
      <t>ケイ</t>
    </rPh>
    <phoneticPr fontId="5"/>
  </si>
  <si>
    <t>郡　　計</t>
    <rPh sb="0" eb="1">
      <t>グン</t>
    </rPh>
    <rPh sb="3" eb="4">
      <t>ケイ</t>
    </rPh>
    <phoneticPr fontId="5"/>
  </si>
  <si>
    <t>市　　計</t>
    <rPh sb="0" eb="1">
      <t>イチ</t>
    </rPh>
    <rPh sb="3" eb="4">
      <t>ケイ</t>
    </rPh>
    <phoneticPr fontId="5"/>
  </si>
  <si>
    <t>　　平成28年3月2日における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</si>
  <si>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　　平成28年6月2日における</t>
    <rPh sb="2" eb="4">
      <t>ヘイセイ</t>
    </rPh>
    <rPh sb="6" eb="7">
      <t>ネン</t>
    </rPh>
    <rPh sb="8" eb="9">
      <t>ガツ</t>
    </rPh>
    <rPh sb="10" eb="11">
      <t>ヒ</t>
    </rPh>
    <phoneticPr fontId="5"/>
  </si>
  <si>
    <t>県計</t>
    <rPh sb="0" eb="1">
      <t>ケンケイ</t>
    </rPh>
    <rPh sb="1" eb="2">
      <t>ケイ</t>
    </rPh>
    <phoneticPr fontId="5"/>
  </si>
  <si>
    <t>（衆議院小選挙区別）</t>
    <rPh sb="1" eb="4">
      <t>シュウギイン</t>
    </rPh>
    <rPh sb="4" eb="5">
      <t>ショウ</t>
    </rPh>
    <rPh sb="5" eb="8">
      <t>センキョク</t>
    </rPh>
    <rPh sb="8" eb="9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</si>
</sst>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left"/>
    </xf>
    <xf numFmtId="38" fontId="4" fillId="0" borderId="0" xfId="1" applyNumberFormat="1" applyFont="1" applyBorder="1"/>
    <xf numFmtId="38" fontId="2" fillId="0" borderId="1" xfId="1" applyNumberFormat="1" applyFont="1" applyBorder="1"/>
    <xf numFmtId="0" fontId="4" fillId="0" borderId="0" xfId="1" applyFont="1"/>
    <xf numFmtId="38" fontId="4" fillId="0" borderId="0" xfId="1" applyNumberFormat="1" applyFont="1"/>
    <xf numFmtId="38" fontId="4" fillId="0" borderId="2" xfId="1" applyNumberFormat="1" applyFont="1" applyBorder="1"/>
    <xf numFmtId="38" fontId="4" fillId="0" borderId="2" xfId="2" applyFont="1" applyBorder="1" applyAlignment="1">
      <alignment horizontal="distributed"/>
    </xf>
    <xf numFmtId="38" fontId="4" fillId="0" borderId="2" xfId="2" applyFont="1" applyBorder="1"/>
    <xf numFmtId="38" fontId="2" fillId="0" borderId="2" xfId="2" applyFont="1" applyBorder="1"/>
    <xf numFmtId="38" fontId="2" fillId="0" borderId="2" xfId="1" applyNumberFormat="1" applyFont="1" applyBorder="1"/>
    <xf numFmtId="38" fontId="2" fillId="0" borderId="2" xfId="2" applyFont="1" applyBorder="1" applyAlignment="1">
      <alignment horizontal="distributed"/>
    </xf>
    <xf numFmtId="38" fontId="4" fillId="0" borderId="3" xfId="2" applyFont="1" applyBorder="1"/>
    <xf numFmtId="38" fontId="4" fillId="0" borderId="3" xfId="1" applyNumberFormat="1" applyFont="1" applyBorder="1"/>
    <xf numFmtId="38" fontId="2" fillId="0" borderId="3" xfId="2" applyFont="1" applyBorder="1"/>
    <xf numFmtId="38" fontId="2" fillId="0" borderId="3" xfId="1" applyNumberFormat="1" applyFont="1" applyBorder="1"/>
    <xf numFmtId="38" fontId="2" fillId="0" borderId="3" xfId="2" applyFont="1" applyBorder="1" applyAlignment="1">
      <alignment horizontal="distributed"/>
    </xf>
    <xf numFmtId="38" fontId="2" fillId="0" borderId="2" xfId="2" applyFont="1" applyFill="1" applyBorder="1"/>
    <xf numFmtId="38" fontId="2" fillId="0" borderId="2" xfId="1" applyNumberFormat="1" applyFont="1" applyFill="1" applyBorder="1"/>
    <xf numFmtId="38" fontId="2" fillId="0" borderId="2" xfId="2" applyFont="1" applyFill="1" applyBorder="1" applyAlignment="1">
      <alignment horizontal="distributed"/>
    </xf>
    <xf numFmtId="38" fontId="2" fillId="0" borderId="4" xfId="2" applyFont="1" applyBorder="1" applyAlignment="1">
      <alignment horizontal="distributed"/>
    </xf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38" fontId="6" fillId="0" borderId="5" xfId="2" applyFont="1" applyBorder="1" applyAlignment="1">
      <alignment horizontal="left"/>
    </xf>
    <xf numFmtId="0" fontId="2" fillId="0" borderId="6" xfId="1" applyFont="1" applyBorder="1"/>
    <xf numFmtId="0" fontId="2" fillId="0" borderId="7" xfId="1" applyFont="1" applyBorder="1"/>
    <xf numFmtId="0" fontId="2" fillId="0" borderId="5" xfId="1" quotePrefix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38" fontId="2" fillId="0" borderId="5" xfId="2" quotePrefix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9" xfId="1" applyFont="1" applyBorder="1"/>
    <xf numFmtId="0" fontId="2" fillId="0" borderId="1" xfId="1" applyFont="1" applyBorder="1"/>
    <xf numFmtId="0" fontId="2" fillId="0" borderId="10" xfId="1" quotePrefix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38" fontId="2" fillId="0" borderId="10" xfId="2" quotePrefix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38" fontId="2" fillId="0" borderId="0" xfId="2" applyFont="1" applyBorder="1"/>
    <xf numFmtId="38" fontId="2" fillId="0" borderId="0" xfId="1" applyNumberFormat="1" applyFont="1" applyBorder="1"/>
    <xf numFmtId="0" fontId="4" fillId="0" borderId="0" xfId="1" applyFont="1" applyBorder="1"/>
    <xf numFmtId="38" fontId="2" fillId="0" borderId="4" xfId="2" applyFont="1" applyBorder="1"/>
    <xf numFmtId="38" fontId="2" fillId="0" borderId="4" xfId="1" applyNumberFormat="1" applyFont="1" applyBorder="1"/>
    <xf numFmtId="38" fontId="2" fillId="0" borderId="2" xfId="1" applyNumberFormat="1" applyFont="1" applyBorder="1" applyAlignment="1"/>
    <xf numFmtId="38" fontId="2" fillId="0" borderId="2" xfId="1" applyNumberFormat="1" applyFont="1" applyFill="1" applyBorder="1" applyAlignment="1"/>
    <xf numFmtId="38" fontId="2" fillId="0" borderId="5" xfId="2" applyFont="1" applyFill="1" applyBorder="1" applyAlignment="1">
      <alignment horizontal="distributed"/>
    </xf>
    <xf numFmtId="38" fontId="2" fillId="0" borderId="1" xfId="2" applyFont="1" applyBorder="1"/>
    <xf numFmtId="38" fontId="4" fillId="0" borderId="1" xfId="1" applyNumberFormat="1" applyFont="1" applyBorder="1"/>
    <xf numFmtId="38" fontId="4" fillId="0" borderId="1" xfId="2" applyFont="1" applyBorder="1" applyAlignment="1">
      <alignment horizontal="distributed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horizontal="distributed"/>
    </xf>
    <xf numFmtId="0" fontId="2" fillId="0" borderId="4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38" fontId="6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0;&#26178;&#30331;&#37682;H28.6&#65288;&#22269;&#208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用名簿"/>
      <sheetName val="総務省報告"/>
      <sheetName val="告示"/>
      <sheetName val="市町村別"/>
    </sheetNames>
    <sheetDataSet>
      <sheetData sheetId="0">
        <row r="1">
          <cell r="C1" t="str">
            <v>平成28年6月2日現在</v>
          </cell>
          <cell r="J1" t="str">
            <v>選挙人名簿登録者数</v>
          </cell>
        </row>
        <row r="5">
          <cell r="C5">
            <v>176562</v>
          </cell>
          <cell r="D5">
            <v>196476</v>
          </cell>
          <cell r="E5">
            <v>373038</v>
          </cell>
          <cell r="U5">
            <v>176668</v>
          </cell>
          <cell r="V5">
            <v>196681</v>
          </cell>
        </row>
        <row r="6">
          <cell r="C6">
            <v>5860</v>
          </cell>
          <cell r="D6">
            <v>6651</v>
          </cell>
          <cell r="E6">
            <v>12511</v>
          </cell>
          <cell r="U6">
            <v>5823</v>
          </cell>
          <cell r="V6">
            <v>6616</v>
          </cell>
        </row>
        <row r="7">
          <cell r="C7">
            <v>43852</v>
          </cell>
          <cell r="D7">
            <v>54153</v>
          </cell>
          <cell r="E7">
            <v>98005</v>
          </cell>
          <cell r="U7">
            <v>43836</v>
          </cell>
          <cell r="V7">
            <v>54083</v>
          </cell>
        </row>
        <row r="8">
          <cell r="C8">
            <v>32442</v>
          </cell>
          <cell r="D8">
            <v>36286</v>
          </cell>
          <cell r="E8">
            <v>68728</v>
          </cell>
          <cell r="U8">
            <v>32406</v>
          </cell>
          <cell r="V8">
            <v>36231</v>
          </cell>
        </row>
        <row r="9">
          <cell r="C9">
            <v>26133</v>
          </cell>
          <cell r="D9">
            <v>30043</v>
          </cell>
          <cell r="E9">
            <v>56176</v>
          </cell>
          <cell r="U9">
            <v>26100</v>
          </cell>
          <cell r="V9">
            <v>29987</v>
          </cell>
        </row>
        <row r="10">
          <cell r="C10">
            <v>28855</v>
          </cell>
          <cell r="D10">
            <v>34547</v>
          </cell>
          <cell r="E10">
            <v>63402</v>
          </cell>
          <cell r="U10">
            <v>28766</v>
          </cell>
          <cell r="V10">
            <v>34462</v>
          </cell>
        </row>
        <row r="11">
          <cell r="C11">
            <v>15785</v>
          </cell>
          <cell r="D11">
            <v>18227</v>
          </cell>
          <cell r="E11">
            <v>34012</v>
          </cell>
          <cell r="U11">
            <v>15723</v>
          </cell>
          <cell r="V11">
            <v>18151</v>
          </cell>
        </row>
        <row r="12">
          <cell r="C12">
            <v>7512</v>
          </cell>
          <cell r="D12">
            <v>8812</v>
          </cell>
          <cell r="E12">
            <v>16324</v>
          </cell>
          <cell r="U12">
            <v>7481</v>
          </cell>
          <cell r="V12">
            <v>8779</v>
          </cell>
        </row>
        <row r="13">
          <cell r="C13">
            <v>9321</v>
          </cell>
          <cell r="D13">
            <v>10828</v>
          </cell>
          <cell r="E13">
            <v>20149</v>
          </cell>
          <cell r="U13">
            <v>9297</v>
          </cell>
          <cell r="V13">
            <v>10785</v>
          </cell>
        </row>
        <row r="14">
          <cell r="C14">
            <v>9117</v>
          </cell>
          <cell r="D14">
            <v>10418</v>
          </cell>
          <cell r="E14">
            <v>19535</v>
          </cell>
          <cell r="U14">
            <v>9106</v>
          </cell>
          <cell r="V14">
            <v>10373</v>
          </cell>
        </row>
        <row r="15">
          <cell r="C15">
            <v>12198</v>
          </cell>
          <cell r="D15">
            <v>13528</v>
          </cell>
          <cell r="E15">
            <v>25726</v>
          </cell>
          <cell r="U15">
            <v>12181</v>
          </cell>
          <cell r="V15">
            <v>13472</v>
          </cell>
        </row>
        <row r="16">
          <cell r="C16">
            <v>22235</v>
          </cell>
          <cell r="D16">
            <v>25803</v>
          </cell>
          <cell r="E16">
            <v>48038</v>
          </cell>
          <cell r="U16">
            <v>22199</v>
          </cell>
          <cell r="V16">
            <v>25716</v>
          </cell>
        </row>
        <row r="17">
          <cell r="C17">
            <v>14866</v>
          </cell>
          <cell r="D17">
            <v>17513</v>
          </cell>
          <cell r="E17">
            <v>32379</v>
          </cell>
          <cell r="U17">
            <v>14832</v>
          </cell>
          <cell r="V17">
            <v>17501</v>
          </cell>
        </row>
        <row r="18">
          <cell r="C18">
            <v>13791</v>
          </cell>
          <cell r="D18">
            <v>15353</v>
          </cell>
          <cell r="E18">
            <v>29144</v>
          </cell>
          <cell r="U18">
            <v>13750</v>
          </cell>
          <cell r="V18">
            <v>15361</v>
          </cell>
        </row>
        <row r="19">
          <cell r="C19">
            <v>12002</v>
          </cell>
          <cell r="D19">
            <v>13428</v>
          </cell>
          <cell r="E19">
            <v>25430</v>
          </cell>
          <cell r="U19">
            <v>11977</v>
          </cell>
          <cell r="V19">
            <v>13385</v>
          </cell>
        </row>
        <row r="20">
          <cell r="C20">
            <v>430531</v>
          </cell>
          <cell r="D20">
            <v>492066</v>
          </cell>
          <cell r="E20">
            <v>922597</v>
          </cell>
          <cell r="U20">
            <v>430145</v>
          </cell>
          <cell r="V20">
            <v>491583</v>
          </cell>
          <cell r="W20">
            <v>921728</v>
          </cell>
        </row>
        <row r="21">
          <cell r="C21">
            <v>892</v>
          </cell>
          <cell r="D21">
            <v>1051</v>
          </cell>
          <cell r="E21">
            <v>1943</v>
          </cell>
          <cell r="U21">
            <v>888</v>
          </cell>
          <cell r="V21">
            <v>1047</v>
          </cell>
        </row>
        <row r="22">
          <cell r="C22">
            <v>892</v>
          </cell>
          <cell r="D22">
            <v>1051</v>
          </cell>
          <cell r="E22">
            <v>1943</v>
          </cell>
          <cell r="U22">
            <v>888</v>
          </cell>
          <cell r="V22">
            <v>1047</v>
          </cell>
        </row>
        <row r="23">
          <cell r="C23">
            <v>10899</v>
          </cell>
          <cell r="D23">
            <v>12171</v>
          </cell>
          <cell r="E23">
            <v>23070</v>
          </cell>
          <cell r="U23">
            <v>10918</v>
          </cell>
          <cell r="V23">
            <v>12176</v>
          </cell>
        </row>
        <row r="24">
          <cell r="C24">
            <v>10899</v>
          </cell>
          <cell r="D24">
            <v>12171</v>
          </cell>
          <cell r="E24">
            <v>23070</v>
          </cell>
          <cell r="U24">
            <v>10918</v>
          </cell>
          <cell r="V24">
            <v>12176</v>
          </cell>
        </row>
        <row r="25">
          <cell r="C25">
            <v>4041</v>
          </cell>
          <cell r="D25">
            <v>4569</v>
          </cell>
          <cell r="E25">
            <v>8610</v>
          </cell>
          <cell r="U25">
            <v>4028</v>
          </cell>
          <cell r="V25">
            <v>4537</v>
          </cell>
        </row>
        <row r="26">
          <cell r="C26">
            <v>6503</v>
          </cell>
          <cell r="D26">
            <v>7138</v>
          </cell>
          <cell r="E26">
            <v>13641</v>
          </cell>
          <cell r="U26">
            <v>6501</v>
          </cell>
          <cell r="V26">
            <v>7131</v>
          </cell>
        </row>
        <row r="27">
          <cell r="C27">
            <v>10544</v>
          </cell>
          <cell r="D27">
            <v>11707</v>
          </cell>
          <cell r="E27">
            <v>22251</v>
          </cell>
          <cell r="U27">
            <v>10529</v>
          </cell>
          <cell r="V27">
            <v>11668</v>
          </cell>
        </row>
        <row r="28">
          <cell r="C28">
            <v>22335</v>
          </cell>
          <cell r="D28">
            <v>24929</v>
          </cell>
          <cell r="E28">
            <v>47264</v>
          </cell>
          <cell r="U28">
            <v>22335</v>
          </cell>
          <cell r="V28">
            <v>24891</v>
          </cell>
          <cell r="W28">
            <v>47226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3"/>
  <sheetViews>
    <sheetView tabSelected="1" view="pageBreakPreview" zoomScaleNormal="75" workbookViewId="0">
      <selection activeCell="C14" sqref="C14"/>
    </sheetView>
  </sheetViews>
  <sheetFormatPr defaultRowHeight="13.5"/>
  <cols>
    <col min="1" max="1" width="12.75" style="2" customWidth="1"/>
    <col min="2" max="3" width="10.875" style="1" customWidth="1"/>
    <col min="4" max="4" width="12.375" style="1" customWidth="1"/>
    <col min="5" max="6" width="10.875" style="1" customWidth="1"/>
    <col min="7" max="7" width="12.375" style="1" customWidth="1"/>
    <col min="8" max="9" width="7.375" style="1" customWidth="1"/>
    <col min="10" max="10" width="9.875" style="1" customWidth="1"/>
    <col min="11" max="16384" width="9" style="1"/>
  </cols>
  <sheetData>
    <row r="1" spans="1:12" ht="18" customHeight="1">
      <c r="B1" s="55" t="str">
        <f>+[1]入力用名簿!C1</f>
        <v>平成28年6月2日現在</v>
      </c>
      <c r="E1" s="55" t="str">
        <f>+[1]入力用名簿!J1</f>
        <v>選挙人名簿登録者数</v>
      </c>
      <c r="H1" s="1" t="s">
        <v>41</v>
      </c>
    </row>
    <row r="2" spans="1:12" ht="18" customHeight="1">
      <c r="C2" s="54"/>
    </row>
    <row r="3" spans="1:12" ht="18" customHeight="1">
      <c r="A3" s="53" t="s">
        <v>40</v>
      </c>
      <c r="B3" s="39"/>
      <c r="E3" s="39"/>
    </row>
    <row r="4" spans="1:12" ht="18" customHeight="1">
      <c r="A4" s="38"/>
      <c r="B4" s="37" t="s">
        <v>39</v>
      </c>
      <c r="C4" s="36"/>
      <c r="D4" s="35"/>
      <c r="E4" s="37" t="s">
        <v>38</v>
      </c>
      <c r="F4" s="36"/>
      <c r="G4" s="35"/>
      <c r="H4" s="34"/>
      <c r="I4" s="33"/>
      <c r="J4" s="32"/>
    </row>
    <row r="5" spans="1:12" ht="18" customHeight="1">
      <c r="A5" s="31"/>
      <c r="B5" s="30" t="s">
        <v>18</v>
      </c>
      <c r="C5" s="29"/>
      <c r="D5" s="28"/>
      <c r="E5" s="30" t="s">
        <v>17</v>
      </c>
      <c r="F5" s="29"/>
      <c r="G5" s="28"/>
      <c r="H5" s="27" t="s">
        <v>16</v>
      </c>
      <c r="I5" s="26"/>
      <c r="J5" s="25"/>
    </row>
    <row r="6" spans="1:12" ht="18" customHeight="1">
      <c r="A6" s="24"/>
      <c r="B6" s="52" t="s">
        <v>15</v>
      </c>
      <c r="C6" s="52" t="s">
        <v>14</v>
      </c>
      <c r="D6" s="52" t="s">
        <v>13</v>
      </c>
      <c r="E6" s="52" t="s">
        <v>15</v>
      </c>
      <c r="F6" s="52" t="s">
        <v>14</v>
      </c>
      <c r="G6" s="52" t="s">
        <v>13</v>
      </c>
      <c r="H6" s="52" t="s">
        <v>15</v>
      </c>
      <c r="I6" s="52" t="s">
        <v>14</v>
      </c>
      <c r="J6" s="52" t="s">
        <v>13</v>
      </c>
    </row>
    <row r="7" spans="1:12" s="5" customFormat="1" ht="18" customHeight="1">
      <c r="A7" s="8" t="s">
        <v>37</v>
      </c>
      <c r="B7" s="7">
        <f>[1]入力用名簿!U20</f>
        <v>430145</v>
      </c>
      <c r="C7" s="7">
        <f>[1]入力用名簿!V20</f>
        <v>491583</v>
      </c>
      <c r="D7" s="7">
        <f>[1]入力用名簿!W20</f>
        <v>921728</v>
      </c>
      <c r="E7" s="7">
        <f>SUM([1]入力用名簿!C20)</f>
        <v>430531</v>
      </c>
      <c r="F7" s="7">
        <f>SUM([1]入力用名簿!D20)</f>
        <v>492066</v>
      </c>
      <c r="G7" s="7">
        <f>[1]入力用名簿!E20</f>
        <v>922597</v>
      </c>
      <c r="H7" s="7">
        <f>+B7-E7</f>
        <v>-386</v>
      </c>
      <c r="I7" s="7">
        <f>+C7-F7</f>
        <v>-483</v>
      </c>
      <c r="J7" s="9">
        <f>+H7+I7</f>
        <v>-869</v>
      </c>
      <c r="L7" s="6">
        <f>+D7-G7</f>
        <v>-869</v>
      </c>
    </row>
    <row r="8" spans="1:12" s="5" customFormat="1" ht="18" customHeight="1">
      <c r="A8" s="8" t="s">
        <v>36</v>
      </c>
      <c r="B8" s="7">
        <f>[1]入力用名簿!U28</f>
        <v>22335</v>
      </c>
      <c r="C8" s="7">
        <f>[1]入力用名簿!V28</f>
        <v>24891</v>
      </c>
      <c r="D8" s="7">
        <f>[1]入力用名簿!W28</f>
        <v>47226</v>
      </c>
      <c r="E8" s="7">
        <f>[1]入力用名簿!C28</f>
        <v>22335</v>
      </c>
      <c r="F8" s="7">
        <f>[1]入力用名簿!D28</f>
        <v>24929</v>
      </c>
      <c r="G8" s="7">
        <f>[1]入力用名簿!E28</f>
        <v>47264</v>
      </c>
      <c r="H8" s="7">
        <f>+B8-E8</f>
        <v>0</v>
      </c>
      <c r="I8" s="7">
        <f>+C8-F8</f>
        <v>-38</v>
      </c>
      <c r="J8" s="9">
        <f>+H8+I8</f>
        <v>-38</v>
      </c>
      <c r="L8" s="6">
        <f>+D8-G8</f>
        <v>-38</v>
      </c>
    </row>
    <row r="9" spans="1:12" s="5" customFormat="1" ht="18" customHeight="1">
      <c r="A9" s="51" t="s">
        <v>35</v>
      </c>
      <c r="B9" s="7">
        <f>SUM(B7:B8)</f>
        <v>452480</v>
      </c>
      <c r="C9" s="7">
        <f>SUM(C7:C8)</f>
        <v>516474</v>
      </c>
      <c r="D9" s="7">
        <f>SUM(D7:D8)</f>
        <v>968954</v>
      </c>
      <c r="E9" s="7">
        <f>SUM(E7:E8)</f>
        <v>452866</v>
      </c>
      <c r="F9" s="7">
        <f>SUM(F7:F8)</f>
        <v>516995</v>
      </c>
      <c r="G9" s="7">
        <f>SUM(G7:G8)</f>
        <v>969861</v>
      </c>
      <c r="H9" s="7">
        <f>SUM(H7:H8)</f>
        <v>-386</v>
      </c>
      <c r="I9" s="7">
        <f>SUM(I7:I8)</f>
        <v>-521</v>
      </c>
      <c r="J9" s="7">
        <f>SUM(J7:J8)</f>
        <v>-907</v>
      </c>
      <c r="L9" s="6">
        <f>+D9-G9</f>
        <v>-907</v>
      </c>
    </row>
    <row r="10" spans="1:12" ht="18" customHeight="1">
      <c r="L10" s="6"/>
    </row>
    <row r="11" spans="1:12" ht="18" customHeight="1">
      <c r="A11" s="2" t="s">
        <v>34</v>
      </c>
      <c r="B11" s="39"/>
      <c r="E11" s="39"/>
      <c r="L11" s="6"/>
    </row>
    <row r="12" spans="1:12" ht="18" customHeight="1">
      <c r="A12" s="38"/>
      <c r="B12" s="37" t="str">
        <f>B4</f>
        <v>　　平成28年6月2日における</v>
      </c>
      <c r="C12" s="36"/>
      <c r="D12" s="35"/>
      <c r="E12" s="37" t="str">
        <f>E4</f>
        <v>　　平成28年3月2日における</v>
      </c>
      <c r="F12" s="36"/>
      <c r="G12" s="35"/>
      <c r="H12" s="34"/>
      <c r="I12" s="33"/>
      <c r="J12" s="32"/>
      <c r="L12" s="6"/>
    </row>
    <row r="13" spans="1:12" ht="18" customHeight="1">
      <c r="A13" s="31"/>
      <c r="B13" s="30" t="s">
        <v>18</v>
      </c>
      <c r="C13" s="29"/>
      <c r="D13" s="28"/>
      <c r="E13" s="30" t="s">
        <v>17</v>
      </c>
      <c r="F13" s="29"/>
      <c r="G13" s="28"/>
      <c r="H13" s="27" t="s">
        <v>16</v>
      </c>
      <c r="I13" s="26"/>
      <c r="J13" s="25"/>
      <c r="L13" s="6"/>
    </row>
    <row r="14" spans="1:12" s="50" customFormat="1" ht="18" customHeight="1">
      <c r="A14" s="24"/>
      <c r="B14" s="23" t="s">
        <v>15</v>
      </c>
      <c r="C14" s="23" t="s">
        <v>14</v>
      </c>
      <c r="D14" s="23" t="s">
        <v>13</v>
      </c>
      <c r="E14" s="23" t="s">
        <v>15</v>
      </c>
      <c r="F14" s="23" t="s">
        <v>14</v>
      </c>
      <c r="G14" s="23" t="s">
        <v>13</v>
      </c>
      <c r="H14" s="23" t="s">
        <v>15</v>
      </c>
      <c r="I14" s="23" t="s">
        <v>14</v>
      </c>
      <c r="J14" s="23" t="s">
        <v>13</v>
      </c>
      <c r="L14" s="6"/>
    </row>
    <row r="15" spans="1:12" ht="18" customHeight="1">
      <c r="A15" s="12" t="s">
        <v>31</v>
      </c>
      <c r="B15" s="11">
        <f>[1]入力用名簿!U5</f>
        <v>176668</v>
      </c>
      <c r="C15" s="11">
        <f>[1]入力用名簿!V5</f>
        <v>196681</v>
      </c>
      <c r="D15" s="10">
        <f>+B15+C15</f>
        <v>373349</v>
      </c>
      <c r="E15" s="11">
        <f>[1]入力用名簿!C5</f>
        <v>176562</v>
      </c>
      <c r="F15" s="11">
        <f>[1]入力用名簿!D5</f>
        <v>196476</v>
      </c>
      <c r="G15" s="11">
        <f>[1]入力用名簿!E5</f>
        <v>373038</v>
      </c>
      <c r="H15" s="11">
        <f>+B15-E15</f>
        <v>106</v>
      </c>
      <c r="I15" s="11">
        <f>+C15-F15</f>
        <v>205</v>
      </c>
      <c r="J15" s="10">
        <f>+H15+I15</f>
        <v>311</v>
      </c>
      <c r="L15" s="6">
        <f>+D15-G15</f>
        <v>311</v>
      </c>
    </row>
    <row r="16" spans="1:12" s="5" customFormat="1" ht="18" customHeight="1">
      <c r="A16" s="8" t="s">
        <v>33</v>
      </c>
      <c r="B16" s="7">
        <f>SUM(B15:B15)</f>
        <v>176668</v>
      </c>
      <c r="C16" s="7">
        <f>SUM(C15:C15)</f>
        <v>196681</v>
      </c>
      <c r="D16" s="7">
        <f>SUM(D15:D15)</f>
        <v>373349</v>
      </c>
      <c r="E16" s="7">
        <f>SUM(E15)</f>
        <v>176562</v>
      </c>
      <c r="F16" s="7">
        <f>SUM(F15)</f>
        <v>196476</v>
      </c>
      <c r="G16" s="7">
        <f>SUM(G15)</f>
        <v>373038</v>
      </c>
      <c r="H16" s="7">
        <f>SUM(H15:H15)</f>
        <v>106</v>
      </c>
      <c r="I16" s="7">
        <f>SUM(I15:I15)</f>
        <v>205</v>
      </c>
      <c r="J16" s="7">
        <f>SUM(J15:J15)</f>
        <v>311</v>
      </c>
      <c r="L16" s="6">
        <f>+D16-G16</f>
        <v>311</v>
      </c>
    </row>
    <row r="17" spans="1:12" ht="18" customHeight="1">
      <c r="A17" s="49"/>
      <c r="B17" s="48"/>
      <c r="C17" s="48"/>
      <c r="D17" s="48"/>
      <c r="E17" s="48"/>
      <c r="F17" s="48"/>
      <c r="G17" s="48"/>
      <c r="H17" s="4"/>
      <c r="I17" s="4"/>
      <c r="J17" s="47"/>
      <c r="L17" s="6"/>
    </row>
    <row r="18" spans="1:12" s="22" customFormat="1" ht="18" customHeight="1">
      <c r="A18" s="2" t="s">
        <v>32</v>
      </c>
      <c r="B18" s="39"/>
      <c r="C18" s="1"/>
      <c r="D18" s="1"/>
      <c r="E18" s="39"/>
      <c r="F18" s="1"/>
      <c r="G18" s="1"/>
      <c r="H18" s="1"/>
      <c r="I18" s="1"/>
      <c r="J18" s="1"/>
      <c r="L18" s="6"/>
    </row>
    <row r="19" spans="1:12" s="22" customFormat="1" ht="18" customHeight="1">
      <c r="A19" s="38"/>
      <c r="B19" s="37" t="str">
        <f>B4</f>
        <v>　　平成28年6月2日における</v>
      </c>
      <c r="C19" s="36"/>
      <c r="D19" s="35"/>
      <c r="E19" s="37" t="str">
        <f>E4</f>
        <v>　　平成28年3月2日における</v>
      </c>
      <c r="F19" s="36"/>
      <c r="G19" s="35"/>
      <c r="H19" s="34"/>
      <c r="I19" s="33"/>
      <c r="J19" s="32"/>
      <c r="L19" s="6"/>
    </row>
    <row r="20" spans="1:12" s="22" customFormat="1" ht="18" customHeight="1">
      <c r="A20" s="31"/>
      <c r="B20" s="30" t="s">
        <v>18</v>
      </c>
      <c r="C20" s="29"/>
      <c r="D20" s="28"/>
      <c r="E20" s="30" t="s">
        <v>17</v>
      </c>
      <c r="F20" s="29"/>
      <c r="G20" s="28"/>
      <c r="H20" s="27" t="s">
        <v>16</v>
      </c>
      <c r="I20" s="26"/>
      <c r="J20" s="25"/>
      <c r="L20" s="6"/>
    </row>
    <row r="21" spans="1:12" s="22" customFormat="1" ht="18" customHeight="1">
      <c r="A21" s="24"/>
      <c r="B21" s="23" t="s">
        <v>15</v>
      </c>
      <c r="C21" s="23" t="s">
        <v>14</v>
      </c>
      <c r="D21" s="23" t="s">
        <v>13</v>
      </c>
      <c r="E21" s="23" t="s">
        <v>15</v>
      </c>
      <c r="F21" s="23" t="s">
        <v>14</v>
      </c>
      <c r="G21" s="23" t="s">
        <v>13</v>
      </c>
      <c r="H21" s="23" t="s">
        <v>15</v>
      </c>
      <c r="I21" s="23" t="s">
        <v>14</v>
      </c>
      <c r="J21" s="23" t="s">
        <v>13</v>
      </c>
      <c r="L21" s="6"/>
    </row>
    <row r="22" spans="1:12" s="22" customFormat="1" ht="18" customHeight="1">
      <c r="A22" s="46" t="s">
        <v>31</v>
      </c>
      <c r="B22" s="45">
        <f>[1]入力用名簿!U6</f>
        <v>5823</v>
      </c>
      <c r="C22" s="45">
        <f>[1]入力用名簿!V6</f>
        <v>6616</v>
      </c>
      <c r="D22" s="45">
        <f>B22+C22</f>
        <v>12439</v>
      </c>
      <c r="E22" s="45">
        <f>[1]入力用名簿!C6</f>
        <v>5860</v>
      </c>
      <c r="F22" s="45">
        <f>[1]入力用名簿!D6</f>
        <v>6651</v>
      </c>
      <c r="G22" s="45">
        <f>[1]入力用名簿!E6</f>
        <v>12511</v>
      </c>
      <c r="H22" s="19">
        <f>+B22-E22</f>
        <v>-37</v>
      </c>
      <c r="I22" s="19">
        <f>+C22-F22</f>
        <v>-35</v>
      </c>
      <c r="J22" s="18">
        <f>+H22+I22</f>
        <v>-72</v>
      </c>
      <c r="L22" s="6">
        <f>+D22-G22</f>
        <v>-72</v>
      </c>
    </row>
    <row r="23" spans="1:12" ht="18" customHeight="1">
      <c r="A23" s="12" t="s">
        <v>30</v>
      </c>
      <c r="B23" s="44">
        <f>[1]入力用名簿!U9</f>
        <v>26100</v>
      </c>
      <c r="C23" s="44">
        <f>[1]入力用名簿!V9</f>
        <v>29987</v>
      </c>
      <c r="D23" s="10">
        <f>+B23+C23</f>
        <v>56087</v>
      </c>
      <c r="E23" s="44">
        <f>[1]入力用名簿!C9</f>
        <v>26133</v>
      </c>
      <c r="F23" s="44">
        <f>[1]入力用名簿!D9</f>
        <v>30043</v>
      </c>
      <c r="G23" s="44">
        <f>[1]入力用名簿!E9</f>
        <v>56176</v>
      </c>
      <c r="H23" s="11">
        <f>+B23-E23</f>
        <v>-33</v>
      </c>
      <c r="I23" s="11">
        <f>+C23-F23</f>
        <v>-56</v>
      </c>
      <c r="J23" s="10">
        <f>+H23+I23</f>
        <v>-89</v>
      </c>
      <c r="L23" s="6">
        <f>+D23-G23</f>
        <v>-89</v>
      </c>
    </row>
    <row r="24" spans="1:12" ht="18" customHeight="1">
      <c r="A24" s="12" t="s">
        <v>29</v>
      </c>
      <c r="B24" s="11">
        <f>[1]入力用名簿!U10</f>
        <v>28766</v>
      </c>
      <c r="C24" s="11">
        <f>[1]入力用名簿!V10</f>
        <v>34462</v>
      </c>
      <c r="D24" s="10">
        <f>+B24+C24</f>
        <v>63228</v>
      </c>
      <c r="E24" s="11">
        <f>[1]入力用名簿!C10</f>
        <v>28855</v>
      </c>
      <c r="F24" s="11">
        <f>[1]入力用名簿!D10</f>
        <v>34547</v>
      </c>
      <c r="G24" s="11">
        <f>[1]入力用名簿!E10</f>
        <v>63402</v>
      </c>
      <c r="H24" s="11">
        <f>+B24-E24</f>
        <v>-89</v>
      </c>
      <c r="I24" s="11">
        <f>+C24-F24</f>
        <v>-85</v>
      </c>
      <c r="J24" s="10">
        <f>+H24+I24</f>
        <v>-174</v>
      </c>
      <c r="L24" s="6">
        <f>+D24-G24</f>
        <v>-174</v>
      </c>
    </row>
    <row r="25" spans="1:12" ht="18" customHeight="1">
      <c r="A25" s="20" t="s">
        <v>28</v>
      </c>
      <c r="B25" s="19">
        <f>[1]入力用名簿!U11</f>
        <v>15723</v>
      </c>
      <c r="C25" s="19">
        <f>[1]入力用名簿!V11</f>
        <v>18151</v>
      </c>
      <c r="D25" s="18">
        <f>+B25+C25</f>
        <v>33874</v>
      </c>
      <c r="E25" s="19">
        <f>[1]入力用名簿!C11</f>
        <v>15785</v>
      </c>
      <c r="F25" s="19">
        <f>[1]入力用名簿!D11</f>
        <v>18227</v>
      </c>
      <c r="G25" s="19">
        <f>[1]入力用名簿!E11</f>
        <v>34012</v>
      </c>
      <c r="H25" s="19">
        <f>+B25-E25</f>
        <v>-62</v>
      </c>
      <c r="I25" s="19">
        <f>+C25-F25</f>
        <v>-76</v>
      </c>
      <c r="J25" s="18">
        <f>+H25+I25</f>
        <v>-138</v>
      </c>
      <c r="L25" s="6">
        <f>+D25-G25</f>
        <v>-138</v>
      </c>
    </row>
    <row r="26" spans="1:12" ht="18" customHeight="1">
      <c r="A26" s="12" t="s">
        <v>27</v>
      </c>
      <c r="B26" s="11">
        <f>[1]入力用名簿!U12</f>
        <v>7481</v>
      </c>
      <c r="C26" s="11">
        <f>[1]入力用名簿!V12</f>
        <v>8779</v>
      </c>
      <c r="D26" s="10">
        <f>+B26+C26</f>
        <v>16260</v>
      </c>
      <c r="E26" s="11">
        <f>[1]入力用名簿!C12</f>
        <v>7512</v>
      </c>
      <c r="F26" s="11">
        <f>[1]入力用名簿!D12</f>
        <v>8812</v>
      </c>
      <c r="G26" s="11">
        <f>[1]入力用名簿!E12</f>
        <v>16324</v>
      </c>
      <c r="H26" s="11">
        <f>+B26-E26</f>
        <v>-31</v>
      </c>
      <c r="I26" s="11">
        <f>+C26-F26</f>
        <v>-33</v>
      </c>
      <c r="J26" s="10">
        <f>+H26+I26</f>
        <v>-64</v>
      </c>
      <c r="L26" s="6">
        <f>+D26-G26</f>
        <v>-64</v>
      </c>
    </row>
    <row r="27" spans="1:12" ht="18" customHeight="1">
      <c r="A27" s="12" t="s">
        <v>26</v>
      </c>
      <c r="B27" s="11">
        <f>[1]入力用名簿!U13</f>
        <v>9297</v>
      </c>
      <c r="C27" s="11">
        <f>[1]入力用名簿!V13</f>
        <v>10785</v>
      </c>
      <c r="D27" s="10">
        <f>+B27+C27</f>
        <v>20082</v>
      </c>
      <c r="E27" s="11">
        <f>[1]入力用名簿!C13</f>
        <v>9321</v>
      </c>
      <c r="F27" s="11">
        <f>[1]入力用名簿!D13</f>
        <v>10828</v>
      </c>
      <c r="G27" s="11">
        <f>[1]入力用名簿!E13</f>
        <v>20149</v>
      </c>
      <c r="H27" s="11">
        <f>+B27-E27</f>
        <v>-24</v>
      </c>
      <c r="I27" s="11">
        <f>+C27-F27</f>
        <v>-43</v>
      </c>
      <c r="J27" s="10">
        <f>+H27+I27</f>
        <v>-67</v>
      </c>
      <c r="L27" s="6">
        <f>+D27-G27</f>
        <v>-67</v>
      </c>
    </row>
    <row r="28" spans="1:12" ht="18" customHeight="1">
      <c r="A28" s="17" t="s">
        <v>25</v>
      </c>
      <c r="B28" s="16">
        <f>[1]入力用名簿!U17</f>
        <v>14832</v>
      </c>
      <c r="C28" s="16">
        <f>[1]入力用名簿!V17</f>
        <v>17501</v>
      </c>
      <c r="D28" s="15">
        <f>+B28+C28</f>
        <v>32333</v>
      </c>
      <c r="E28" s="16">
        <f>[1]入力用名簿!C17</f>
        <v>14866</v>
      </c>
      <c r="F28" s="16">
        <f>[1]入力用名簿!D17</f>
        <v>17513</v>
      </c>
      <c r="G28" s="16">
        <f>[1]入力用名簿!E17</f>
        <v>32379</v>
      </c>
      <c r="H28" s="16">
        <f>+B28-E28</f>
        <v>-34</v>
      </c>
      <c r="I28" s="16">
        <f>+C28-F28</f>
        <v>-12</v>
      </c>
      <c r="J28" s="15">
        <f>+H28+I28</f>
        <v>-46</v>
      </c>
      <c r="L28" s="6">
        <f>+D28-G28</f>
        <v>-46</v>
      </c>
    </row>
    <row r="29" spans="1:12" ht="18" customHeight="1">
      <c r="A29" s="17" t="s">
        <v>24</v>
      </c>
      <c r="B29" s="16">
        <f>[1]入力用名簿!U18</f>
        <v>13750</v>
      </c>
      <c r="C29" s="16">
        <f>[1]入力用名簿!V18</f>
        <v>15361</v>
      </c>
      <c r="D29" s="15">
        <f>+B29+C29</f>
        <v>29111</v>
      </c>
      <c r="E29" s="16">
        <f>[1]入力用名簿!C18</f>
        <v>13791</v>
      </c>
      <c r="F29" s="16">
        <f>[1]入力用名簿!D18</f>
        <v>15353</v>
      </c>
      <c r="G29" s="16">
        <f>[1]入力用名簿!E18</f>
        <v>29144</v>
      </c>
      <c r="H29" s="16">
        <f>+B29-E29</f>
        <v>-41</v>
      </c>
      <c r="I29" s="16">
        <f>+C29-F29</f>
        <v>8</v>
      </c>
      <c r="J29" s="15">
        <f>+H29+I29</f>
        <v>-33</v>
      </c>
      <c r="L29" s="6">
        <f>+D29-G29</f>
        <v>-33</v>
      </c>
    </row>
    <row r="30" spans="1:12" ht="18" customHeight="1">
      <c r="A30" s="8" t="s">
        <v>6</v>
      </c>
      <c r="B30" s="7">
        <f>SUM(B22:B29)</f>
        <v>121772</v>
      </c>
      <c r="C30" s="7">
        <f>SUM(C22:C29)</f>
        <v>141642</v>
      </c>
      <c r="D30" s="9">
        <f>SUM(D22:D29)</f>
        <v>263414</v>
      </c>
      <c r="E30" s="9">
        <f>SUM(E22:E29)</f>
        <v>122123</v>
      </c>
      <c r="F30" s="9">
        <f>SUM(F22:F29)</f>
        <v>141974</v>
      </c>
      <c r="G30" s="9">
        <f>SUM(G22:G29)</f>
        <v>264097</v>
      </c>
      <c r="H30" s="7">
        <f>+B30-E30</f>
        <v>-351</v>
      </c>
      <c r="I30" s="7">
        <f>+C30-F30</f>
        <v>-332</v>
      </c>
      <c r="J30" s="9">
        <f>+H30+I30</f>
        <v>-683</v>
      </c>
      <c r="L30" s="6">
        <f>+D30-G30</f>
        <v>-683</v>
      </c>
    </row>
    <row r="31" spans="1:12" s="5" customFormat="1" ht="18" customHeight="1">
      <c r="A31" s="21" t="s">
        <v>23</v>
      </c>
      <c r="B31" s="43">
        <f>[1]入力用名簿!U25</f>
        <v>4028</v>
      </c>
      <c r="C31" s="43">
        <f>[1]入力用名簿!V25</f>
        <v>4537</v>
      </c>
      <c r="D31" s="42">
        <f>+B31+C31</f>
        <v>8565</v>
      </c>
      <c r="E31" s="43">
        <f>[1]入力用名簿!C25</f>
        <v>4041</v>
      </c>
      <c r="F31" s="43">
        <f>[1]入力用名簿!D25</f>
        <v>4569</v>
      </c>
      <c r="G31" s="43">
        <f>[1]入力用名簿!E25</f>
        <v>8610</v>
      </c>
      <c r="H31" s="43">
        <f>+B31-E31</f>
        <v>-13</v>
      </c>
      <c r="I31" s="43">
        <f>+C31-F31</f>
        <v>-32</v>
      </c>
      <c r="J31" s="42">
        <f>+H31+I31</f>
        <v>-45</v>
      </c>
      <c r="L31" s="6">
        <f>+D31-G31</f>
        <v>-45</v>
      </c>
    </row>
    <row r="32" spans="1:12" s="5" customFormat="1" ht="18" customHeight="1">
      <c r="A32" s="12" t="s">
        <v>22</v>
      </c>
      <c r="B32" s="11">
        <f>[1]入力用名簿!U26</f>
        <v>6501</v>
      </c>
      <c r="C32" s="11">
        <f>[1]入力用名簿!V26</f>
        <v>7131</v>
      </c>
      <c r="D32" s="10">
        <f>+B32+C32</f>
        <v>13632</v>
      </c>
      <c r="E32" s="11">
        <f>[1]入力用名簿!C26</f>
        <v>6503</v>
      </c>
      <c r="F32" s="11">
        <f>[1]入力用名簿!D26</f>
        <v>7138</v>
      </c>
      <c r="G32" s="11">
        <f>[1]入力用名簿!E26</f>
        <v>13641</v>
      </c>
      <c r="H32" s="11">
        <f>+B32-E32</f>
        <v>-2</v>
      </c>
      <c r="I32" s="11">
        <f>+C32-F32</f>
        <v>-7</v>
      </c>
      <c r="J32" s="10">
        <f>+H32+I32</f>
        <v>-9</v>
      </c>
      <c r="L32" s="6">
        <f>+D32-G32</f>
        <v>-9</v>
      </c>
    </row>
    <row r="33" spans="1:12" s="5" customFormat="1" ht="18" customHeight="1">
      <c r="A33" s="8" t="s">
        <v>21</v>
      </c>
      <c r="B33" s="7">
        <f>[1]入力用名簿!U27</f>
        <v>10529</v>
      </c>
      <c r="C33" s="7">
        <f>[1]入力用名簿!V27</f>
        <v>11668</v>
      </c>
      <c r="D33" s="9">
        <f>+B33+C33</f>
        <v>22197</v>
      </c>
      <c r="E33" s="7">
        <f>[1]入力用名簿!C27</f>
        <v>10544</v>
      </c>
      <c r="F33" s="7">
        <f>[1]入力用名簿!D27</f>
        <v>11707</v>
      </c>
      <c r="G33" s="7">
        <f>[1]入力用名簿!E27</f>
        <v>22251</v>
      </c>
      <c r="H33" s="7">
        <f>+B33-E33</f>
        <v>-15</v>
      </c>
      <c r="I33" s="7">
        <f>+C33-F33</f>
        <v>-39</v>
      </c>
      <c r="J33" s="9">
        <f>+H33+I33</f>
        <v>-54</v>
      </c>
      <c r="L33" s="6">
        <f>+D33-G33</f>
        <v>-54</v>
      </c>
    </row>
    <row r="34" spans="1:12" s="41" customFormat="1" ht="18" customHeight="1">
      <c r="A34" s="8" t="s">
        <v>20</v>
      </c>
      <c r="B34" s="7">
        <f>B30+B33</f>
        <v>132301</v>
      </c>
      <c r="C34" s="7">
        <f>C30+C33</f>
        <v>153310</v>
      </c>
      <c r="D34" s="7">
        <f>D30+D33</f>
        <v>285611</v>
      </c>
      <c r="E34" s="7">
        <f>E30+E33</f>
        <v>132667</v>
      </c>
      <c r="F34" s="7">
        <f>F30+F33</f>
        <v>153681</v>
      </c>
      <c r="G34" s="7">
        <f>G30+G33</f>
        <v>286348</v>
      </c>
      <c r="H34" s="7">
        <f>H30+H33</f>
        <v>-366</v>
      </c>
      <c r="I34" s="7">
        <f>I30+I33</f>
        <v>-371</v>
      </c>
      <c r="J34" s="7">
        <f>J30+J33</f>
        <v>-737</v>
      </c>
      <c r="L34" s="6">
        <f>+D34-G34</f>
        <v>-737</v>
      </c>
    </row>
    <row r="35" spans="1:12" s="22" customFormat="1" ht="18" customHeight="1">
      <c r="A35" s="4"/>
      <c r="B35" s="40"/>
      <c r="C35" s="40"/>
      <c r="D35" s="39"/>
      <c r="E35" s="40"/>
      <c r="F35" s="40"/>
      <c r="G35" s="39"/>
      <c r="H35" s="40"/>
      <c r="I35" s="40"/>
      <c r="J35" s="39"/>
      <c r="L35" s="6"/>
    </row>
    <row r="36" spans="1:12" s="22" customFormat="1" ht="18" customHeight="1">
      <c r="A36" s="2" t="s">
        <v>19</v>
      </c>
      <c r="B36" s="39"/>
      <c r="C36" s="1"/>
      <c r="D36" s="1"/>
      <c r="E36" s="39"/>
      <c r="F36" s="1"/>
      <c r="G36" s="1"/>
      <c r="H36" s="1"/>
      <c r="I36" s="1"/>
      <c r="J36" s="1"/>
      <c r="L36" s="6"/>
    </row>
    <row r="37" spans="1:12" s="22" customFormat="1" ht="18" customHeight="1">
      <c r="A37" s="38"/>
      <c r="B37" s="37" t="str">
        <f>B4</f>
        <v>　　平成28年6月2日における</v>
      </c>
      <c r="C37" s="36"/>
      <c r="D37" s="35"/>
      <c r="E37" s="37" t="str">
        <f>E4</f>
        <v>　　平成28年3月2日における</v>
      </c>
      <c r="F37" s="36"/>
      <c r="G37" s="35"/>
      <c r="H37" s="34"/>
      <c r="I37" s="33"/>
      <c r="J37" s="32"/>
      <c r="L37" s="6"/>
    </row>
    <row r="38" spans="1:12" s="22" customFormat="1" ht="18" customHeight="1">
      <c r="A38" s="31"/>
      <c r="B38" s="30" t="s">
        <v>18</v>
      </c>
      <c r="C38" s="29"/>
      <c r="D38" s="28"/>
      <c r="E38" s="30" t="s">
        <v>17</v>
      </c>
      <c r="F38" s="29"/>
      <c r="G38" s="28"/>
      <c r="H38" s="27" t="s">
        <v>16</v>
      </c>
      <c r="I38" s="26"/>
      <c r="J38" s="25"/>
      <c r="L38" s="6"/>
    </row>
    <row r="39" spans="1:12" s="22" customFormat="1" ht="18" customHeight="1">
      <c r="A39" s="24"/>
      <c r="B39" s="23" t="s">
        <v>15</v>
      </c>
      <c r="C39" s="23" t="s">
        <v>14</v>
      </c>
      <c r="D39" s="23" t="s">
        <v>13</v>
      </c>
      <c r="E39" s="23" t="s">
        <v>15</v>
      </c>
      <c r="F39" s="23" t="s">
        <v>14</v>
      </c>
      <c r="G39" s="23" t="s">
        <v>13</v>
      </c>
      <c r="H39" s="23" t="s">
        <v>15</v>
      </c>
      <c r="I39" s="23" t="s">
        <v>14</v>
      </c>
      <c r="J39" s="23" t="s">
        <v>13</v>
      </c>
      <c r="L39" s="6"/>
    </row>
    <row r="40" spans="1:12" ht="18" customHeight="1">
      <c r="A40" s="21" t="s">
        <v>12</v>
      </c>
      <c r="B40" s="11">
        <f>[1]入力用名簿!U7</f>
        <v>43836</v>
      </c>
      <c r="C40" s="11">
        <f>[1]入力用名簿!V7</f>
        <v>54083</v>
      </c>
      <c r="D40" s="10">
        <f>+B40+C40</f>
        <v>97919</v>
      </c>
      <c r="E40" s="11">
        <f>[1]入力用名簿!C7</f>
        <v>43852</v>
      </c>
      <c r="F40" s="11">
        <f>[1]入力用名簿!D7</f>
        <v>54153</v>
      </c>
      <c r="G40" s="11">
        <f>[1]入力用名簿!E7</f>
        <v>98005</v>
      </c>
      <c r="H40" s="11">
        <f>+B40-E40</f>
        <v>-16</v>
      </c>
      <c r="I40" s="11">
        <f>+C40-F40</f>
        <v>-70</v>
      </c>
      <c r="J40" s="10">
        <f>+H40+I40</f>
        <v>-86</v>
      </c>
      <c r="L40" s="6">
        <f>+D40-G40</f>
        <v>-86</v>
      </c>
    </row>
    <row r="41" spans="1:12" ht="18" customHeight="1">
      <c r="A41" s="20" t="s">
        <v>11</v>
      </c>
      <c r="B41" s="19">
        <f>[1]入力用名簿!U8</f>
        <v>32406</v>
      </c>
      <c r="C41" s="19">
        <f>[1]入力用名簿!V8</f>
        <v>36231</v>
      </c>
      <c r="D41" s="18">
        <f>+B41+C41</f>
        <v>68637</v>
      </c>
      <c r="E41" s="19">
        <f>[1]入力用名簿!C8</f>
        <v>32442</v>
      </c>
      <c r="F41" s="19">
        <f>[1]入力用名簿!D8</f>
        <v>36286</v>
      </c>
      <c r="G41" s="19">
        <f>[1]入力用名簿!E8</f>
        <v>68728</v>
      </c>
      <c r="H41" s="19">
        <f>+B41-E41</f>
        <v>-36</v>
      </c>
      <c r="I41" s="19">
        <f>+C41-F41</f>
        <v>-55</v>
      </c>
      <c r="J41" s="18">
        <f>+H41+I41</f>
        <v>-91</v>
      </c>
      <c r="L41" s="6">
        <f>+D41-G41</f>
        <v>-91</v>
      </c>
    </row>
    <row r="42" spans="1:12" ht="18" customHeight="1">
      <c r="A42" s="12" t="s">
        <v>10</v>
      </c>
      <c r="B42" s="11">
        <f>[1]入力用名簿!U14</f>
        <v>9106</v>
      </c>
      <c r="C42" s="11">
        <f>[1]入力用名簿!V14</f>
        <v>10373</v>
      </c>
      <c r="D42" s="10">
        <f>+B42+C42</f>
        <v>19479</v>
      </c>
      <c r="E42" s="11">
        <f>[1]入力用名簿!C14</f>
        <v>9117</v>
      </c>
      <c r="F42" s="11">
        <f>[1]入力用名簿!D14</f>
        <v>10418</v>
      </c>
      <c r="G42" s="11">
        <f>[1]入力用名簿!E14</f>
        <v>19535</v>
      </c>
      <c r="H42" s="11">
        <f>+B42-E42</f>
        <v>-11</v>
      </c>
      <c r="I42" s="11">
        <f>+C42-F42</f>
        <v>-45</v>
      </c>
      <c r="J42" s="10">
        <f>+H42+I42</f>
        <v>-56</v>
      </c>
      <c r="L42" s="6">
        <f>+D42-G42</f>
        <v>-56</v>
      </c>
    </row>
    <row r="43" spans="1:12" ht="18" customHeight="1">
      <c r="A43" s="12" t="s">
        <v>9</v>
      </c>
      <c r="B43" s="11">
        <f>[1]入力用名簿!U15</f>
        <v>12181</v>
      </c>
      <c r="C43" s="11">
        <f>[1]入力用名簿!V15</f>
        <v>13472</v>
      </c>
      <c r="D43" s="10">
        <f>+B43+C43</f>
        <v>25653</v>
      </c>
      <c r="E43" s="11">
        <f>[1]入力用名簿!C15</f>
        <v>12198</v>
      </c>
      <c r="F43" s="11">
        <f>[1]入力用名簿!D15</f>
        <v>13528</v>
      </c>
      <c r="G43" s="11">
        <f>[1]入力用名簿!E15</f>
        <v>25726</v>
      </c>
      <c r="H43" s="11">
        <f>+B43-E43</f>
        <v>-17</v>
      </c>
      <c r="I43" s="11">
        <f>+C43-F43</f>
        <v>-56</v>
      </c>
      <c r="J43" s="10">
        <f>+H43+I43</f>
        <v>-73</v>
      </c>
      <c r="L43" s="6">
        <f>+D43-G43</f>
        <v>-73</v>
      </c>
    </row>
    <row r="44" spans="1:12" ht="18" customHeight="1">
      <c r="A44" s="17" t="s">
        <v>8</v>
      </c>
      <c r="B44" s="16">
        <f>[1]入力用名簿!U16</f>
        <v>22199</v>
      </c>
      <c r="C44" s="16">
        <f>[1]入力用名簿!V16</f>
        <v>25716</v>
      </c>
      <c r="D44" s="15">
        <f>+B44+C44</f>
        <v>47915</v>
      </c>
      <c r="E44" s="16">
        <f>[1]入力用名簿!C16</f>
        <v>22235</v>
      </c>
      <c r="F44" s="16">
        <f>[1]入力用名簿!D16</f>
        <v>25803</v>
      </c>
      <c r="G44" s="16">
        <f>[1]入力用名簿!E16</f>
        <v>48038</v>
      </c>
      <c r="H44" s="16">
        <f>+B44-E44</f>
        <v>-36</v>
      </c>
      <c r="I44" s="16">
        <f>+C44-F44</f>
        <v>-87</v>
      </c>
      <c r="J44" s="15">
        <f>+H44+I44</f>
        <v>-123</v>
      </c>
      <c r="L44" s="6">
        <f>+D44-G44</f>
        <v>-123</v>
      </c>
    </row>
    <row r="45" spans="1:12" ht="18" customHeight="1">
      <c r="A45" s="17" t="s">
        <v>7</v>
      </c>
      <c r="B45" s="16">
        <f>[1]入力用名簿!U19</f>
        <v>11977</v>
      </c>
      <c r="C45" s="16">
        <f>[1]入力用名簿!V19</f>
        <v>13385</v>
      </c>
      <c r="D45" s="15">
        <f>+B45+C45</f>
        <v>25362</v>
      </c>
      <c r="E45" s="16">
        <f>[1]入力用名簿!C19</f>
        <v>12002</v>
      </c>
      <c r="F45" s="16">
        <f>[1]入力用名簿!D19</f>
        <v>13428</v>
      </c>
      <c r="G45" s="16">
        <f>[1]入力用名簿!E19</f>
        <v>25430</v>
      </c>
      <c r="H45" s="16">
        <f>+B45-E45</f>
        <v>-25</v>
      </c>
      <c r="I45" s="16">
        <f>+C45-F45</f>
        <v>-43</v>
      </c>
      <c r="J45" s="15">
        <f>+H45+I45</f>
        <v>-68</v>
      </c>
      <c r="L45" s="6">
        <f>+D45-G45</f>
        <v>-68</v>
      </c>
    </row>
    <row r="46" spans="1:12" ht="18" customHeight="1">
      <c r="A46" s="8" t="s">
        <v>6</v>
      </c>
      <c r="B46" s="7">
        <f>SUM(B40:B45)</f>
        <v>131705</v>
      </c>
      <c r="C46" s="7">
        <f>SUM(C40:C45)</f>
        <v>153260</v>
      </c>
      <c r="D46" s="7">
        <f>SUM(D40:D45)</f>
        <v>284965</v>
      </c>
      <c r="E46" s="7">
        <f>SUM(E40:E45)</f>
        <v>131846</v>
      </c>
      <c r="F46" s="7">
        <f>SUM(F40:F45)</f>
        <v>153616</v>
      </c>
      <c r="G46" s="7">
        <f>SUM(G40:G45)</f>
        <v>285462</v>
      </c>
      <c r="H46" s="14">
        <f>+B46-E46</f>
        <v>-141</v>
      </c>
      <c r="I46" s="14">
        <f>+C46-F46</f>
        <v>-356</v>
      </c>
      <c r="J46" s="13">
        <f>+H46+I46</f>
        <v>-497</v>
      </c>
      <c r="L46" s="6">
        <f>+D46-G46</f>
        <v>-497</v>
      </c>
    </row>
    <row r="47" spans="1:12" ht="18" customHeight="1">
      <c r="A47" s="12" t="s">
        <v>5</v>
      </c>
      <c r="B47" s="11">
        <f>[1]入力用名簿!U21</f>
        <v>888</v>
      </c>
      <c r="C47" s="11">
        <f>[1]入力用名簿!V21</f>
        <v>1047</v>
      </c>
      <c r="D47" s="10">
        <f>+B47+C47</f>
        <v>1935</v>
      </c>
      <c r="E47" s="11">
        <f>[1]入力用名簿!C21</f>
        <v>892</v>
      </c>
      <c r="F47" s="11">
        <f>[1]入力用名簿!D21</f>
        <v>1051</v>
      </c>
      <c r="G47" s="11">
        <f>[1]入力用名簿!E21</f>
        <v>1943</v>
      </c>
      <c r="H47" s="11">
        <f>+B47-E47</f>
        <v>-4</v>
      </c>
      <c r="I47" s="11">
        <f>+C47-F47</f>
        <v>-4</v>
      </c>
      <c r="J47" s="10">
        <f>+H47+I47</f>
        <v>-8</v>
      </c>
      <c r="L47" s="6">
        <f>+D47-G47</f>
        <v>-8</v>
      </c>
    </row>
    <row r="48" spans="1:12" s="5" customFormat="1" ht="18" customHeight="1">
      <c r="A48" s="8" t="s">
        <v>4</v>
      </c>
      <c r="B48" s="7">
        <f>[1]入力用名簿!U22</f>
        <v>888</v>
      </c>
      <c r="C48" s="7">
        <f>[1]入力用名簿!V22</f>
        <v>1047</v>
      </c>
      <c r="D48" s="9">
        <f>+B48+C48</f>
        <v>1935</v>
      </c>
      <c r="E48" s="7">
        <f>[1]入力用名簿!C22</f>
        <v>892</v>
      </c>
      <c r="F48" s="7">
        <f>[1]入力用名簿!D22</f>
        <v>1051</v>
      </c>
      <c r="G48" s="7">
        <f>[1]入力用名簿!E22</f>
        <v>1943</v>
      </c>
      <c r="H48" s="7">
        <f>+B48-E48</f>
        <v>-4</v>
      </c>
      <c r="I48" s="7">
        <f>+C48-F48</f>
        <v>-4</v>
      </c>
      <c r="J48" s="9">
        <f>+H48+I48</f>
        <v>-8</v>
      </c>
      <c r="L48" s="6">
        <f>+D48-G48</f>
        <v>-8</v>
      </c>
    </row>
    <row r="49" spans="1:12" ht="18" customHeight="1">
      <c r="A49" s="12" t="s">
        <v>3</v>
      </c>
      <c r="B49" s="11">
        <f>[1]入力用名簿!U23</f>
        <v>10918</v>
      </c>
      <c r="C49" s="11">
        <f>[1]入力用名簿!V23</f>
        <v>12176</v>
      </c>
      <c r="D49" s="10">
        <f>+B49+C49</f>
        <v>23094</v>
      </c>
      <c r="E49" s="11">
        <f>[1]入力用名簿!C23</f>
        <v>10899</v>
      </c>
      <c r="F49" s="11">
        <f>[1]入力用名簿!D23</f>
        <v>12171</v>
      </c>
      <c r="G49" s="11">
        <f>[1]入力用名簿!E23</f>
        <v>23070</v>
      </c>
      <c r="H49" s="11">
        <f>+B49-E49</f>
        <v>19</v>
      </c>
      <c r="I49" s="11">
        <f>+C49-F49</f>
        <v>5</v>
      </c>
      <c r="J49" s="10">
        <f>+H49+I49</f>
        <v>24</v>
      </c>
      <c r="L49" s="6">
        <f>+D49-G49</f>
        <v>24</v>
      </c>
    </row>
    <row r="50" spans="1:12" s="5" customFormat="1" ht="18" customHeight="1">
      <c r="A50" s="8" t="s">
        <v>2</v>
      </c>
      <c r="B50" s="7">
        <f>[1]入力用名簿!U24</f>
        <v>10918</v>
      </c>
      <c r="C50" s="7">
        <f>[1]入力用名簿!V24</f>
        <v>12176</v>
      </c>
      <c r="D50" s="9">
        <f>+B50+C50</f>
        <v>23094</v>
      </c>
      <c r="E50" s="7">
        <f>[1]入力用名簿!C24</f>
        <v>10899</v>
      </c>
      <c r="F50" s="7">
        <f>[1]入力用名簿!D24</f>
        <v>12171</v>
      </c>
      <c r="G50" s="7">
        <f>[1]入力用名簿!E24</f>
        <v>23070</v>
      </c>
      <c r="H50" s="7">
        <f>+B50-E50</f>
        <v>19</v>
      </c>
      <c r="I50" s="7">
        <f>+C50-F50</f>
        <v>5</v>
      </c>
      <c r="J50" s="9">
        <f>+H50+I50</f>
        <v>24</v>
      </c>
      <c r="L50" s="6">
        <f>+D50-G50</f>
        <v>24</v>
      </c>
    </row>
    <row r="51" spans="1:12" s="5" customFormat="1" ht="18" customHeight="1">
      <c r="A51" s="8" t="s">
        <v>1</v>
      </c>
      <c r="B51" s="7">
        <f>B46+B48+B50</f>
        <v>143511</v>
      </c>
      <c r="C51" s="7">
        <f>C46+C48+C50</f>
        <v>166483</v>
      </c>
      <c r="D51" s="7">
        <f>D46+D48+D50</f>
        <v>309994</v>
      </c>
      <c r="E51" s="7">
        <f>E46+E48+E50</f>
        <v>143637</v>
      </c>
      <c r="F51" s="7">
        <f>F46+F48+F50</f>
        <v>166838</v>
      </c>
      <c r="G51" s="7">
        <f>G46+G48+G50</f>
        <v>310475</v>
      </c>
      <c r="H51" s="7">
        <f>H46+H48+H50</f>
        <v>-126</v>
      </c>
      <c r="I51" s="7">
        <f>I46+I48+I50</f>
        <v>-355</v>
      </c>
      <c r="J51" s="7">
        <f>J46+J48+J50</f>
        <v>-481</v>
      </c>
      <c r="L51" s="6">
        <f>+D51-G51</f>
        <v>-481</v>
      </c>
    </row>
    <row r="52" spans="1:12" ht="15.75" customHeight="1">
      <c r="A52" s="4" t="s">
        <v>0</v>
      </c>
    </row>
    <row r="53" spans="1:12" ht="15.75" customHeight="1">
      <c r="B53" s="3"/>
    </row>
  </sheetData>
  <phoneticPr fontId="3"/>
  <pageMargins left="0.98425196850393704" right="0.19685039370078741" top="0.78740157480314965" bottom="0.39370078740157483" header="0.51181102362204722" footer="0.51181102362204722"/>
  <pageSetup paperSize="9" scale="8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H28.6.2（国内）</vt:lpstr>
      <vt:lpstr>Sheet1</vt:lpstr>
      <vt:lpstr>Sheet2</vt:lpstr>
      <vt:lpstr>Sheet3</vt:lpstr>
      <vt:lpstr>'H28.6.2（国内）'!Print_Area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2016-06-05T00:30:35Z</dcterms:created>
  <dcterms:modified xsi:type="dcterms:W3CDTF">2016-06-05T00:32:23Z</dcterms:modified>
</cp:coreProperties>
</file>