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0" windowWidth="14310" windowHeight="12765" tabRatio="605"/>
  </bookViews>
  <sheets>
    <sheet name="第46表" sheetId="1" r:id="rId1"/>
    <sheet name="第47表" sheetId="2" r:id="rId2"/>
    <sheet name="第48表" sheetId="3" r:id="rId3"/>
    <sheet name="第49表" sheetId="5" r:id="rId4"/>
  </sheets>
  <definedNames>
    <definedName name="\P">第46表!$DK$5:$DK$5</definedName>
    <definedName name="_xlnm.Print_Area" localSheetId="0">第46表!$A$1:$R$29,第46表!$T$1:$AP$29</definedName>
    <definedName name="_xlnm.Print_Area" localSheetId="1">第47表!$A$1:$R$30,第47表!$T$1:$AG$30</definedName>
    <definedName name="_xlnm.Print_Area" localSheetId="2">第48表!$A$1:$R$29</definedName>
    <definedName name="_xlnm.Print_Area" localSheetId="3">第49表!$A$1:$L$29</definedName>
  </definedNames>
  <calcPr calcId="145621"/>
</workbook>
</file>

<file path=xl/calcChain.xml><?xml version="1.0" encoding="utf-8"?>
<calcChain xmlns="http://schemas.openxmlformats.org/spreadsheetml/2006/main">
  <c r="K13" i="5" l="1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0" i="5"/>
  <c r="L20" i="5"/>
  <c r="K21" i="5"/>
  <c r="L21" i="5"/>
  <c r="K22" i="5"/>
  <c r="L22" i="5"/>
  <c r="K23" i="5"/>
  <c r="L23" i="5"/>
  <c r="K24" i="5"/>
  <c r="L24" i="5"/>
  <c r="K25" i="5"/>
  <c r="L25" i="5"/>
  <c r="K26" i="5"/>
  <c r="L26" i="5"/>
  <c r="K28" i="5"/>
  <c r="L28" i="5"/>
  <c r="K29" i="5"/>
  <c r="L29" i="5"/>
  <c r="AE11" i="2" l="1"/>
  <c r="V11" i="2" l="1"/>
  <c r="U11" i="2"/>
  <c r="T29" i="2"/>
  <c r="T28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1" i="2" l="1"/>
  <c r="Y28" i="2"/>
  <c r="Y23" i="2"/>
  <c r="Y19" i="2"/>
  <c r="Y15" i="2"/>
  <c r="O11" i="2"/>
  <c r="N11" i="2"/>
  <c r="L29" i="2"/>
  <c r="L28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K29" i="2"/>
  <c r="K28" i="2"/>
  <c r="K26" i="2"/>
  <c r="E26" i="2" s="1"/>
  <c r="AA26" i="2" s="1"/>
  <c r="AD26" i="2" s="1"/>
  <c r="K25" i="2"/>
  <c r="K24" i="2"/>
  <c r="K23" i="2"/>
  <c r="K22" i="2"/>
  <c r="K21" i="2"/>
  <c r="J21" i="2" s="1"/>
  <c r="K20" i="2"/>
  <c r="K19" i="2"/>
  <c r="K18" i="2"/>
  <c r="K17" i="2"/>
  <c r="K16" i="2"/>
  <c r="K15" i="2"/>
  <c r="K14" i="2"/>
  <c r="J14" i="2" s="1"/>
  <c r="K13" i="2"/>
  <c r="E18" i="2"/>
  <c r="AA18" i="2" s="1"/>
  <c r="AD18" i="2" s="1"/>
  <c r="E14" i="2"/>
  <c r="AA14" i="2" s="1"/>
  <c r="AD14" i="2" s="1"/>
  <c r="P29" i="2"/>
  <c r="P28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M29" i="2"/>
  <c r="M28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R11" i="2"/>
  <c r="Q11" i="2"/>
  <c r="J18" i="2"/>
  <c r="I29" i="2"/>
  <c r="F29" i="2" s="1"/>
  <c r="AB29" i="2" s="1"/>
  <c r="AE29" i="2" s="1"/>
  <c r="H29" i="2"/>
  <c r="I28" i="2"/>
  <c r="F28" i="2" s="1"/>
  <c r="AB28" i="2" s="1"/>
  <c r="AE28" i="2" s="1"/>
  <c r="H28" i="2"/>
  <c r="I26" i="2"/>
  <c r="F26" i="2" s="1"/>
  <c r="AB26" i="2" s="1"/>
  <c r="AE26" i="2" s="1"/>
  <c r="H26" i="2"/>
  <c r="I25" i="2"/>
  <c r="H25" i="2"/>
  <c r="E25" i="2" s="1"/>
  <c r="I24" i="2"/>
  <c r="F24" i="2" s="1"/>
  <c r="AB24" i="2" s="1"/>
  <c r="AE24" i="2" s="1"/>
  <c r="H24" i="2"/>
  <c r="I23" i="2"/>
  <c r="F23" i="2" s="1"/>
  <c r="AB23" i="2" s="1"/>
  <c r="AE23" i="2" s="1"/>
  <c r="H23" i="2"/>
  <c r="I22" i="2"/>
  <c r="H22" i="2"/>
  <c r="I21" i="2"/>
  <c r="H21" i="2"/>
  <c r="E21" i="2" s="1"/>
  <c r="I20" i="2"/>
  <c r="F20" i="2" s="1"/>
  <c r="AB20" i="2" s="1"/>
  <c r="AE20" i="2" s="1"/>
  <c r="H20" i="2"/>
  <c r="I19" i="2"/>
  <c r="F19" i="2" s="1"/>
  <c r="AB19" i="2" s="1"/>
  <c r="AE19" i="2" s="1"/>
  <c r="H19" i="2"/>
  <c r="I18" i="2"/>
  <c r="F18" i="2" s="1"/>
  <c r="AB18" i="2" s="1"/>
  <c r="AE18" i="2" s="1"/>
  <c r="H18" i="2"/>
  <c r="I17" i="2"/>
  <c r="H17" i="2"/>
  <c r="I16" i="2"/>
  <c r="F16" i="2" s="1"/>
  <c r="AB16" i="2" s="1"/>
  <c r="AE16" i="2" s="1"/>
  <c r="H16" i="2"/>
  <c r="I15" i="2"/>
  <c r="F15" i="2" s="1"/>
  <c r="AB15" i="2" s="1"/>
  <c r="AE15" i="2" s="1"/>
  <c r="H15" i="2"/>
  <c r="I14" i="2"/>
  <c r="H14" i="2"/>
  <c r="I13" i="2"/>
  <c r="H13" i="2"/>
  <c r="AA21" i="2" l="1"/>
  <c r="X21" i="2"/>
  <c r="AA25" i="2"/>
  <c r="X25" i="2"/>
  <c r="Y16" i="2"/>
  <c r="Y29" i="2"/>
  <c r="X14" i="2"/>
  <c r="E16" i="2"/>
  <c r="E20" i="2"/>
  <c r="E24" i="2"/>
  <c r="E29" i="2"/>
  <c r="Z18" i="2"/>
  <c r="Z26" i="2"/>
  <c r="Y20" i="2"/>
  <c r="Y24" i="2"/>
  <c r="E17" i="2"/>
  <c r="X18" i="2"/>
  <c r="X26" i="2"/>
  <c r="F13" i="2"/>
  <c r="Y18" i="2"/>
  <c r="Y26" i="2"/>
  <c r="F14" i="2"/>
  <c r="F22" i="2"/>
  <c r="G14" i="2"/>
  <c r="G16" i="2"/>
  <c r="G18" i="2"/>
  <c r="G20" i="2"/>
  <c r="G22" i="2"/>
  <c r="G24" i="2"/>
  <c r="G26" i="2"/>
  <c r="G29" i="2"/>
  <c r="J20" i="2"/>
  <c r="E15" i="2"/>
  <c r="E19" i="2"/>
  <c r="E23" i="2"/>
  <c r="E28" i="2"/>
  <c r="G25" i="2"/>
  <c r="E22" i="2"/>
  <c r="E13" i="2"/>
  <c r="F17" i="2"/>
  <c r="F21" i="2"/>
  <c r="F25" i="2"/>
  <c r="M11" i="2"/>
  <c r="J22" i="2"/>
  <c r="J16" i="2"/>
  <c r="P11" i="2"/>
  <c r="J24" i="2"/>
  <c r="J26" i="2"/>
  <c r="J29" i="2"/>
  <c r="G15" i="2"/>
  <c r="G17" i="2"/>
  <c r="G23" i="2"/>
  <c r="J13" i="2"/>
  <c r="J17" i="2"/>
  <c r="J19" i="2"/>
  <c r="J25" i="2"/>
  <c r="J28" i="2"/>
  <c r="G19" i="2"/>
  <c r="G21" i="2"/>
  <c r="J15" i="2"/>
  <c r="J23" i="2"/>
  <c r="L11" i="2"/>
  <c r="H11" i="2"/>
  <c r="K11" i="2"/>
  <c r="G28" i="2"/>
  <c r="I11" i="2"/>
  <c r="G13" i="2"/>
  <c r="F29" i="1"/>
  <c r="F28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E29" i="1"/>
  <c r="E28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1" i="1"/>
  <c r="Z29" i="1"/>
  <c r="Z28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AB11" i="1"/>
  <c r="AA11" i="1"/>
  <c r="AA22" i="2" l="1"/>
  <c r="X22" i="2"/>
  <c r="AA29" i="2"/>
  <c r="X29" i="2"/>
  <c r="AD25" i="2"/>
  <c r="AA13" i="2"/>
  <c r="X13" i="2"/>
  <c r="AA23" i="2"/>
  <c r="X23" i="2"/>
  <c r="AB22" i="2"/>
  <c r="AE22" i="2" s="1"/>
  <c r="Y22" i="2"/>
  <c r="AB13" i="2"/>
  <c r="Y13" i="2"/>
  <c r="AA16" i="2"/>
  <c r="X16" i="2"/>
  <c r="AB25" i="2"/>
  <c r="AE25" i="2" s="1"/>
  <c r="Y25" i="2"/>
  <c r="AA19" i="2"/>
  <c r="X19" i="2"/>
  <c r="AB14" i="2"/>
  <c r="Y14" i="2"/>
  <c r="AB21" i="2"/>
  <c r="AE21" i="2" s="1"/>
  <c r="Y21" i="2"/>
  <c r="AA15" i="2"/>
  <c r="X15" i="2"/>
  <c r="AA24" i="2"/>
  <c r="X24" i="2"/>
  <c r="AB17" i="2"/>
  <c r="AE17" i="2" s="1"/>
  <c r="Y17" i="2"/>
  <c r="AA28" i="2"/>
  <c r="X28" i="2"/>
  <c r="AA17" i="2"/>
  <c r="X17" i="2"/>
  <c r="AA20" i="2"/>
  <c r="X20" i="2"/>
  <c r="AD21" i="2"/>
  <c r="Z21" i="2"/>
  <c r="F11" i="2"/>
  <c r="Y11" i="2" s="1"/>
  <c r="E11" i="2"/>
  <c r="X11" i="2" s="1"/>
  <c r="G11" i="2"/>
  <c r="J11" i="2"/>
  <c r="Z11" i="1"/>
  <c r="E11" i="5"/>
  <c r="F11" i="5"/>
  <c r="H11" i="5"/>
  <c r="I11" i="5"/>
  <c r="N12" i="5"/>
  <c r="O12" i="5"/>
  <c r="P12" i="5"/>
  <c r="Q12" i="5"/>
  <c r="D13" i="5"/>
  <c r="G13" i="5"/>
  <c r="J13" i="5"/>
  <c r="D14" i="5"/>
  <c r="G14" i="5"/>
  <c r="D15" i="5"/>
  <c r="G15" i="5"/>
  <c r="D16" i="5"/>
  <c r="G16" i="5"/>
  <c r="D17" i="5"/>
  <c r="G17" i="5"/>
  <c r="D18" i="5"/>
  <c r="G18" i="5"/>
  <c r="J18" i="5"/>
  <c r="D19" i="5"/>
  <c r="G19" i="5"/>
  <c r="J19" i="5"/>
  <c r="D20" i="5"/>
  <c r="G20" i="5"/>
  <c r="J20" i="5"/>
  <c r="D21" i="5"/>
  <c r="G21" i="5"/>
  <c r="D22" i="5"/>
  <c r="G22" i="5"/>
  <c r="D23" i="5"/>
  <c r="G23" i="5"/>
  <c r="D24" i="5"/>
  <c r="G24" i="5"/>
  <c r="D25" i="5"/>
  <c r="G25" i="5"/>
  <c r="S25" i="5" s="1"/>
  <c r="D26" i="5"/>
  <c r="G26" i="5"/>
  <c r="D28" i="5"/>
  <c r="G28" i="5"/>
  <c r="D29" i="5"/>
  <c r="G29" i="5"/>
  <c r="J29" i="5"/>
  <c r="S29" i="5" s="1"/>
  <c r="F11" i="3"/>
  <c r="G11" i="3"/>
  <c r="I11" i="3"/>
  <c r="J11" i="3"/>
  <c r="K11" i="3"/>
  <c r="L11" i="3"/>
  <c r="M11" i="3"/>
  <c r="N11" i="3"/>
  <c r="O11" i="3"/>
  <c r="P11" i="3"/>
  <c r="Q11" i="3"/>
  <c r="R11" i="3"/>
  <c r="E13" i="3"/>
  <c r="H13" i="3"/>
  <c r="E14" i="3"/>
  <c r="H14" i="3"/>
  <c r="E15" i="3"/>
  <c r="H15" i="3"/>
  <c r="E16" i="3"/>
  <c r="H16" i="3"/>
  <c r="E17" i="3"/>
  <c r="H17" i="3"/>
  <c r="D17" i="3" s="1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D25" i="3" s="1"/>
  <c r="E26" i="3"/>
  <c r="D26" i="3" s="1"/>
  <c r="H26" i="3"/>
  <c r="E28" i="3"/>
  <c r="H28" i="3"/>
  <c r="E29" i="3"/>
  <c r="H29" i="3"/>
  <c r="D29" i="3" s="1"/>
  <c r="AI12" i="2"/>
  <c r="AJ12" i="2"/>
  <c r="H11" i="1"/>
  <c r="I11" i="1"/>
  <c r="K11" i="1"/>
  <c r="L11" i="1"/>
  <c r="N11" i="1"/>
  <c r="O11" i="1"/>
  <c r="Q11" i="1"/>
  <c r="R11" i="1"/>
  <c r="U11" i="1"/>
  <c r="V11" i="1"/>
  <c r="X11" i="1"/>
  <c r="Y11" i="1"/>
  <c r="AD11" i="1"/>
  <c r="AE11" i="1"/>
  <c r="AG11" i="1"/>
  <c r="AH11" i="1"/>
  <c r="AJ11" i="1"/>
  <c r="AK11" i="1"/>
  <c r="AM13" i="1"/>
  <c r="AN13" i="1"/>
  <c r="G13" i="1"/>
  <c r="J13" i="1"/>
  <c r="M13" i="1"/>
  <c r="P13" i="1"/>
  <c r="T13" i="1"/>
  <c r="W13" i="1"/>
  <c r="AC13" i="1"/>
  <c r="AF13" i="1"/>
  <c r="AI13" i="1"/>
  <c r="AM14" i="1"/>
  <c r="AN14" i="1"/>
  <c r="G14" i="1"/>
  <c r="J14" i="1"/>
  <c r="M14" i="1"/>
  <c r="P14" i="1"/>
  <c r="T14" i="1"/>
  <c r="W14" i="1"/>
  <c r="AC14" i="1"/>
  <c r="AF14" i="1"/>
  <c r="AI14" i="1"/>
  <c r="AM15" i="1"/>
  <c r="G15" i="1"/>
  <c r="J15" i="1"/>
  <c r="M15" i="1"/>
  <c r="P15" i="1"/>
  <c r="T15" i="1"/>
  <c r="W15" i="1"/>
  <c r="AC15" i="1"/>
  <c r="AF15" i="1"/>
  <c r="AI15" i="1"/>
  <c r="AM16" i="1"/>
  <c r="AN16" i="1"/>
  <c r="G16" i="1"/>
  <c r="J16" i="1"/>
  <c r="M16" i="1"/>
  <c r="P16" i="1"/>
  <c r="T16" i="1"/>
  <c r="W16" i="1"/>
  <c r="AC16" i="1"/>
  <c r="AF16" i="1"/>
  <c r="AI16" i="1"/>
  <c r="AM17" i="1"/>
  <c r="AN17" i="1"/>
  <c r="G17" i="1"/>
  <c r="J17" i="1"/>
  <c r="M17" i="1"/>
  <c r="P17" i="1"/>
  <c r="T17" i="1"/>
  <c r="W17" i="1"/>
  <c r="AC17" i="1"/>
  <c r="AF17" i="1"/>
  <c r="AI17" i="1"/>
  <c r="G18" i="1"/>
  <c r="J18" i="1"/>
  <c r="M18" i="1"/>
  <c r="P18" i="1"/>
  <c r="T18" i="1"/>
  <c r="W18" i="1"/>
  <c r="AC18" i="1"/>
  <c r="AF18" i="1"/>
  <c r="AI18" i="1"/>
  <c r="G19" i="1"/>
  <c r="J19" i="1"/>
  <c r="M19" i="1"/>
  <c r="P19" i="1"/>
  <c r="T19" i="1"/>
  <c r="W19" i="1"/>
  <c r="AC19" i="1"/>
  <c r="AF19" i="1"/>
  <c r="AI19" i="1"/>
  <c r="AM20" i="1"/>
  <c r="G20" i="1"/>
  <c r="J20" i="1"/>
  <c r="M20" i="1"/>
  <c r="P20" i="1"/>
  <c r="T20" i="1"/>
  <c r="W20" i="1"/>
  <c r="AC20" i="1"/>
  <c r="AF20" i="1"/>
  <c r="AI20" i="1"/>
  <c r="AM21" i="1"/>
  <c r="AN21" i="1"/>
  <c r="G21" i="1"/>
  <c r="J21" i="1"/>
  <c r="M21" i="1"/>
  <c r="P21" i="1"/>
  <c r="T21" i="1"/>
  <c r="W21" i="1"/>
  <c r="AC21" i="1"/>
  <c r="AF21" i="1"/>
  <c r="AI21" i="1"/>
  <c r="G22" i="1"/>
  <c r="J22" i="1"/>
  <c r="M22" i="1"/>
  <c r="P22" i="1"/>
  <c r="T22" i="1"/>
  <c r="W22" i="1"/>
  <c r="AC22" i="1"/>
  <c r="AF22" i="1"/>
  <c r="AI22" i="1"/>
  <c r="AN23" i="1"/>
  <c r="G23" i="1"/>
  <c r="J23" i="1"/>
  <c r="M23" i="1"/>
  <c r="P23" i="1"/>
  <c r="T23" i="1"/>
  <c r="W23" i="1"/>
  <c r="AC23" i="1"/>
  <c r="AF23" i="1"/>
  <c r="AI23" i="1"/>
  <c r="AM24" i="1"/>
  <c r="AN24" i="1"/>
  <c r="G24" i="1"/>
  <c r="J24" i="1"/>
  <c r="M24" i="1"/>
  <c r="P24" i="1"/>
  <c r="T24" i="1"/>
  <c r="W24" i="1"/>
  <c r="AC24" i="1"/>
  <c r="AF24" i="1"/>
  <c r="AI24" i="1"/>
  <c r="AM25" i="1"/>
  <c r="AN25" i="1"/>
  <c r="G25" i="1"/>
  <c r="J25" i="1"/>
  <c r="M25" i="1"/>
  <c r="P25" i="1"/>
  <c r="T25" i="1"/>
  <c r="W25" i="1"/>
  <c r="AC25" i="1"/>
  <c r="AF25" i="1"/>
  <c r="AI25" i="1"/>
  <c r="G26" i="1"/>
  <c r="J26" i="1"/>
  <c r="M26" i="1"/>
  <c r="P26" i="1"/>
  <c r="T26" i="1"/>
  <c r="W26" i="1"/>
  <c r="AC26" i="1"/>
  <c r="AF26" i="1"/>
  <c r="AI26" i="1"/>
  <c r="AM28" i="1"/>
  <c r="G28" i="1"/>
  <c r="J28" i="1"/>
  <c r="M28" i="1"/>
  <c r="P28" i="1"/>
  <c r="T28" i="1"/>
  <c r="W28" i="1"/>
  <c r="AC28" i="1"/>
  <c r="AF28" i="1"/>
  <c r="AI28" i="1"/>
  <c r="AM29" i="1"/>
  <c r="AN29" i="1"/>
  <c r="G29" i="1"/>
  <c r="J29" i="1"/>
  <c r="M29" i="1"/>
  <c r="P29" i="1"/>
  <c r="T29" i="1"/>
  <c r="W29" i="1"/>
  <c r="AC29" i="1"/>
  <c r="AF29" i="1"/>
  <c r="AI29" i="1"/>
  <c r="AN28" i="1"/>
  <c r="AN22" i="1"/>
  <c r="J16" i="5"/>
  <c r="J28" i="5"/>
  <c r="J26" i="5"/>
  <c r="S26" i="5" s="1"/>
  <c r="J25" i="5"/>
  <c r="J24" i="5"/>
  <c r="J23" i="5"/>
  <c r="J22" i="5"/>
  <c r="S22" i="5" s="1"/>
  <c r="J21" i="5"/>
  <c r="L11" i="5"/>
  <c r="J17" i="5"/>
  <c r="J15" i="5"/>
  <c r="J14" i="5"/>
  <c r="K11" i="5"/>
  <c r="J11" i="5" l="1"/>
  <c r="S17" i="5"/>
  <c r="S19" i="5"/>
  <c r="G11" i="5"/>
  <c r="S23" i="5"/>
  <c r="S21" i="5"/>
  <c r="S18" i="5"/>
  <c r="S15" i="5"/>
  <c r="S14" i="5"/>
  <c r="S13" i="5"/>
  <c r="D11" i="5"/>
  <c r="S28" i="5"/>
  <c r="S16" i="5"/>
  <c r="S24" i="5"/>
  <c r="S20" i="5"/>
  <c r="D28" i="3"/>
  <c r="D20" i="3"/>
  <c r="D15" i="3"/>
  <c r="D13" i="3"/>
  <c r="D23" i="3"/>
  <c r="D18" i="3"/>
  <c r="E11" i="3"/>
  <c r="D22" i="3"/>
  <c r="H11" i="3"/>
  <c r="D21" i="3"/>
  <c r="D19" i="3"/>
  <c r="D16" i="3"/>
  <c r="D14" i="3"/>
  <c r="D24" i="3"/>
  <c r="AD29" i="2"/>
  <c r="Z29" i="2"/>
  <c r="AE14" i="2"/>
  <c r="Z14" i="2"/>
  <c r="AC14" i="2" s="1"/>
  <c r="AD28" i="2"/>
  <c r="Z28" i="2"/>
  <c r="AC28" i="2" s="1"/>
  <c r="AD24" i="2"/>
  <c r="Z24" i="2"/>
  <c r="AD19" i="2"/>
  <c r="Z19" i="2"/>
  <c r="AD16" i="2"/>
  <c r="Z16" i="2"/>
  <c r="AD13" i="2"/>
  <c r="AA11" i="2"/>
  <c r="Z13" i="2"/>
  <c r="AC13" i="2" s="1"/>
  <c r="AD17" i="2"/>
  <c r="Z17" i="2"/>
  <c r="AD15" i="2"/>
  <c r="Z15" i="2"/>
  <c r="AE13" i="2"/>
  <c r="AB11" i="2"/>
  <c r="AD23" i="2"/>
  <c r="Z23" i="2"/>
  <c r="Z25" i="2"/>
  <c r="AD20" i="2"/>
  <c r="Z20" i="2"/>
  <c r="AC20" i="2" s="1"/>
  <c r="AD22" i="2"/>
  <c r="Z22" i="2"/>
  <c r="F11" i="1"/>
  <c r="AI11" i="1"/>
  <c r="AF11" i="1"/>
  <c r="AC11" i="1"/>
  <c r="D18" i="2"/>
  <c r="D22" i="1"/>
  <c r="AL22" i="1" s="1"/>
  <c r="D24" i="2"/>
  <c r="W24" i="2" s="1"/>
  <c r="D20" i="2"/>
  <c r="W20" i="2" s="1"/>
  <c r="W11" i="1"/>
  <c r="D20" i="1"/>
  <c r="AL20" i="1" s="1"/>
  <c r="T11" i="1"/>
  <c r="P11" i="1"/>
  <c r="M11" i="1"/>
  <c r="J11" i="1"/>
  <c r="G11" i="1"/>
  <c r="D13" i="1"/>
  <c r="AL13" i="1" s="1"/>
  <c r="D14" i="2"/>
  <c r="W14" i="2" s="1"/>
  <c r="D16" i="2"/>
  <c r="W16" i="2" s="1"/>
  <c r="D26" i="2"/>
  <c r="D21" i="2"/>
  <c r="W21" i="2" s="1"/>
  <c r="D28" i="2"/>
  <c r="W28" i="2" s="1"/>
  <c r="D22" i="2"/>
  <c r="W22" i="2" s="1"/>
  <c r="D19" i="2"/>
  <c r="W19" i="2" s="1"/>
  <c r="D13" i="2"/>
  <c r="W13" i="2" s="1"/>
  <c r="D17" i="2"/>
  <c r="W17" i="2" s="1"/>
  <c r="D29" i="2"/>
  <c r="W29" i="2" s="1"/>
  <c r="D21" i="1"/>
  <c r="AL21" i="1" s="1"/>
  <c r="AM26" i="1"/>
  <c r="AM22" i="1"/>
  <c r="D14" i="1"/>
  <c r="D19" i="1"/>
  <c r="AN15" i="1"/>
  <c r="D26" i="1"/>
  <c r="AL26" i="1" s="1"/>
  <c r="AM19" i="1"/>
  <c r="D25" i="1"/>
  <c r="AM18" i="1"/>
  <c r="AN26" i="1"/>
  <c r="D17" i="1"/>
  <c r="AL17" i="1" s="1"/>
  <c r="AN20" i="1"/>
  <c r="D18" i="1"/>
  <c r="AL18" i="1" s="1"/>
  <c r="D23" i="1"/>
  <c r="AM23" i="1"/>
  <c r="AN18" i="1"/>
  <c r="AN19" i="1"/>
  <c r="D16" i="1"/>
  <c r="D15" i="1"/>
  <c r="D29" i="1"/>
  <c r="D28" i="1"/>
  <c r="D24" i="1"/>
  <c r="Z11" i="2" l="1"/>
  <c r="AD11" i="2"/>
  <c r="S11" i="5"/>
  <c r="D11" i="3"/>
  <c r="W18" i="2"/>
  <c r="AC18" i="2"/>
  <c r="AC17" i="2"/>
  <c r="AC29" i="2"/>
  <c r="W26" i="2"/>
  <c r="AC26" i="2"/>
  <c r="AC19" i="2"/>
  <c r="AC22" i="2"/>
  <c r="AC25" i="2"/>
  <c r="AC16" i="2"/>
  <c r="AC24" i="2"/>
  <c r="AC21" i="2"/>
  <c r="D23" i="2"/>
  <c r="W23" i="2" s="1"/>
  <c r="D25" i="2"/>
  <c r="W25" i="2" s="1"/>
  <c r="D11" i="2"/>
  <c r="W11" i="2" s="1"/>
  <c r="D15" i="2"/>
  <c r="W15" i="2" s="1"/>
  <c r="AL19" i="1"/>
  <c r="AL25" i="1"/>
  <c r="AL14" i="1"/>
  <c r="AM11" i="1"/>
  <c r="AN11" i="1"/>
  <c r="D11" i="1"/>
  <c r="AL23" i="1"/>
  <c r="AL28" i="1"/>
  <c r="AL16" i="1"/>
  <c r="AL29" i="1"/>
  <c r="AL15" i="1"/>
  <c r="AL24" i="1"/>
  <c r="AC11" i="2" l="1"/>
  <c r="AC15" i="2"/>
  <c r="AC23" i="2"/>
  <c r="AL11" i="1"/>
</calcChain>
</file>

<file path=xl/sharedStrings.xml><?xml version="1.0" encoding="utf-8"?>
<sst xmlns="http://schemas.openxmlformats.org/spreadsheetml/2006/main" count="264" uniqueCount="120">
  <si>
    <t xml:space="preserve"> </t>
  </si>
  <si>
    <t>区    分</t>
  </si>
  <si>
    <t>計</t>
  </si>
  <si>
    <t>男</t>
  </si>
  <si>
    <t>女</t>
  </si>
  <si>
    <t>大分</t>
  </si>
  <si>
    <t>別府</t>
  </si>
  <si>
    <t>中津</t>
  </si>
  <si>
    <t>日田</t>
  </si>
  <si>
    <t>佐伯</t>
  </si>
  <si>
    <t>臼杵</t>
  </si>
  <si>
    <t>津久見</t>
  </si>
  <si>
    <t>竹田</t>
  </si>
  <si>
    <t>豊後高</t>
  </si>
  <si>
    <t>杵築</t>
  </si>
  <si>
    <t>宇佐</t>
  </si>
  <si>
    <t>日出</t>
  </si>
  <si>
    <t>玖珠</t>
  </si>
  <si>
    <t>県 内 就 職 の 状 況</t>
  </si>
  <si>
    <t>県内就職者</t>
  </si>
  <si>
    <t>豊後大</t>
    <rPh sb="2" eb="3">
      <t>ダイ</t>
    </rPh>
    <phoneticPr fontId="1"/>
  </si>
  <si>
    <t>由布</t>
    <rPh sb="0" eb="2">
      <t>ユフ</t>
    </rPh>
    <phoneticPr fontId="1"/>
  </si>
  <si>
    <t>国東</t>
    <rPh sb="0" eb="2">
      <t>クニサキ</t>
    </rPh>
    <phoneticPr fontId="1"/>
  </si>
  <si>
    <t xml:space="preserve"> </t>
    <phoneticPr fontId="1"/>
  </si>
  <si>
    <t>県外就職者数</t>
    <rPh sb="0" eb="2">
      <t>ケンガイ</t>
    </rPh>
    <rPh sb="2" eb="5">
      <t>シュウショクシャ</t>
    </rPh>
    <rPh sb="5" eb="6">
      <t>スウ</t>
    </rPh>
    <phoneticPr fontId="1"/>
  </si>
  <si>
    <t>男(364-02)</t>
    <rPh sb="0" eb="1">
      <t>オトコ</t>
    </rPh>
    <phoneticPr fontId="1"/>
  </si>
  <si>
    <t>女(364-03)</t>
    <rPh sb="0" eb="1">
      <t>オンナ</t>
    </rPh>
    <phoneticPr fontId="1"/>
  </si>
  <si>
    <t>前年３月卒</t>
    <rPh sb="0" eb="2">
      <t>ゼンネン</t>
    </rPh>
    <rPh sb="3" eb="4">
      <t>ガツ</t>
    </rPh>
    <rPh sb="4" eb="5">
      <t>ソツ</t>
    </rPh>
    <phoneticPr fontId="1"/>
  </si>
  <si>
    <t>前々年３月卒</t>
    <rPh sb="0" eb="1">
      <t>ゼン</t>
    </rPh>
    <rPh sb="1" eb="2">
      <t>ヒトビト</t>
    </rPh>
    <rPh sb="2" eb="3">
      <t>ゼンネン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</si>
  <si>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</si>
  <si>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</si>
  <si>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</si>
  <si>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</si>
  <si>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</si>
  <si>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</si>
  <si>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</si>
  <si>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</si>
  <si>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</si>
  <si>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</si>
  <si>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</si>
  <si>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</si>
  <si>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</si>
  <si>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</si>
  <si>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日出町</t>
    <phoneticPr fontId="1"/>
  </si>
  <si>
    <t>玖珠町</t>
    <phoneticPr fontId="1"/>
  </si>
  <si>
    <t>計</t>
    <rPh sb="0" eb="1">
      <t>ケイ</t>
    </rPh>
    <phoneticPr fontId="1"/>
  </si>
  <si>
    <t>女(357-03)SYT20769</t>
    <rPh sb="0" eb="1">
      <t>オンナ</t>
    </rPh>
    <phoneticPr fontId="1"/>
  </si>
  <si>
    <t>男(357-02)SYT20768</t>
    <rPh sb="0" eb="1">
      <t>オトコ</t>
    </rPh>
    <phoneticPr fontId="1"/>
  </si>
  <si>
    <t>短期大学（本科）</t>
    <phoneticPr fontId="1"/>
  </si>
  <si>
    <t>各種学校</t>
    <rPh sb="0" eb="2">
      <t>カクシュ</t>
    </rPh>
    <rPh sb="2" eb="4">
      <t>ガッコウ</t>
    </rPh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</si>
  <si>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</si>
  <si>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</si>
  <si>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</si>
  <si>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</si>
  <si>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</si>
  <si>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</si>
  <si>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大学等進学率(％)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</si>
  <si>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</si>
  <si>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</si>
  <si>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</si>
  <si>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</si>
  <si>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</si>
  <si>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</si>
  <si>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</si>
  <si>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</si>
  <si>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</si>
  <si>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</si>
  <si>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</si>
  <si>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</si>
  <si>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</si>
  <si>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区　　分</t>
    <rPh sb="0" eb="1">
      <t>ク</t>
    </rPh>
    <rPh sb="3" eb="4">
      <t>ブン</t>
    </rPh>
    <phoneticPr fontId="1"/>
  </si>
  <si>
    <t>総    数
(A+B+C+D+E+F+G+H)</t>
    <phoneticPr fontId="1"/>
  </si>
  <si>
    <t>Ａ 大学等進学者</t>
    <phoneticPr fontId="1"/>
  </si>
  <si>
    <t>Ｂ 専修学校(専
 門課程)進学者</t>
    <rPh sb="7" eb="8">
      <t>マコト</t>
    </rPh>
    <rPh sb="10" eb="11">
      <t>モン</t>
    </rPh>
    <phoneticPr fontId="1"/>
  </si>
  <si>
    <t>Ｇ 左記以外の者</t>
    <rPh sb="2" eb="4">
      <t>サキ</t>
    </rPh>
    <rPh sb="4" eb="6">
      <t>イガイ</t>
    </rPh>
    <rPh sb="7" eb="8">
      <t>モノ</t>
    </rPh>
    <phoneticPr fontId="1"/>
  </si>
  <si>
    <t>区
分</t>
    <rPh sb="3" eb="4">
      <t>フン</t>
    </rPh>
    <phoneticPr fontId="1"/>
  </si>
  <si>
    <r>
      <t>Ｅ 就</t>
    </r>
    <r>
      <rPr>
        <sz val="10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>職</t>
    </r>
    <r>
      <rPr>
        <sz val="10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>者</t>
    </r>
    <phoneticPr fontId="1"/>
  </si>
  <si>
    <r>
      <t>Ｅ 就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職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者</t>
    </r>
    <phoneticPr fontId="1"/>
  </si>
  <si>
    <r>
      <t>就</t>
    </r>
    <r>
      <rPr>
        <sz val="6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職</t>
    </r>
    <r>
      <rPr>
        <sz val="6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者</t>
    </r>
    <r>
      <rPr>
        <sz val="6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総</t>
    </r>
    <r>
      <rPr>
        <sz val="6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数</t>
    </r>
    <phoneticPr fontId="1"/>
  </si>
  <si>
    <t>大 学（学部）</t>
    <phoneticPr fontId="1"/>
  </si>
  <si>
    <t>高等学校
（専攻科）</t>
    <rPh sb="6" eb="9">
      <t>センコウカ</t>
    </rPh>
    <phoneticPr fontId="1"/>
  </si>
  <si>
    <t xml:space="preserve"> 特別支援学
 校高等部
 （専攻科）</t>
    <rPh sb="1" eb="3">
      <t>トクベツ</t>
    </rPh>
    <rPh sb="3" eb="5">
      <t>シエン</t>
    </rPh>
    <rPh sb="5" eb="6">
      <t>ガク</t>
    </rPh>
    <rPh sb="8" eb="9">
      <t>コウ</t>
    </rPh>
    <rPh sb="9" eb="10">
      <t>タカ</t>
    </rPh>
    <rPh sb="10" eb="11">
      <t>トウ</t>
    </rPh>
    <rPh sb="11" eb="12">
      <t>ブ</t>
    </rPh>
    <rPh sb="15" eb="18">
      <t>センコウカ</t>
    </rPh>
    <phoneticPr fontId="1"/>
  </si>
  <si>
    <t xml:space="preserve">  大  学 （学 部）
（本年３月卒業者）</t>
    <rPh sb="14" eb="16">
      <t>ホンネン</t>
    </rPh>
    <rPh sb="17" eb="18">
      <t>ガツ</t>
    </rPh>
    <rPh sb="18" eb="21">
      <t>ソツギョウシャ</t>
    </rPh>
    <phoneticPr fontId="1"/>
  </si>
  <si>
    <t xml:space="preserve"> 短期大学（本 科）
（本年３月卒業者）</t>
    <rPh sb="12" eb="14">
      <t>ホンネン</t>
    </rPh>
    <rPh sb="15" eb="16">
      <t>ガツ</t>
    </rPh>
    <rPh sb="16" eb="19">
      <t>ソツギョウシャ</t>
    </rPh>
    <phoneticPr fontId="1"/>
  </si>
  <si>
    <t>大学（学部）･ 短大（本科）
（前年３月以前卒業者）</t>
    <rPh sb="0" eb="2">
      <t>ダイガク</t>
    </rPh>
    <rPh sb="3" eb="5">
      <t>ガクブ</t>
    </rPh>
    <rPh sb="8" eb="9">
      <t>タンキ</t>
    </rPh>
    <rPh sb="9" eb="10">
      <t>ダイガク</t>
    </rPh>
    <rPh sb="11" eb="13">
      <t>ホンカ</t>
    </rPh>
    <rPh sb="16" eb="18">
      <t>ゼンネン</t>
    </rPh>
    <rPh sb="19" eb="20">
      <t>ガツ</t>
    </rPh>
    <rPh sb="20" eb="22">
      <t>イゼン</t>
    </rPh>
    <rPh sb="22" eb="25">
      <t>ソツギョウシャ</t>
    </rPh>
    <phoneticPr fontId="1"/>
  </si>
  <si>
    <t xml:space="preserve">Ｈ 不詳・
 死亡の者 </t>
    <rPh sb="2" eb="4">
      <t>フショウ</t>
    </rPh>
    <rPh sb="7" eb="9">
      <t>シボウ</t>
    </rPh>
    <rPh sb="10" eb="11">
      <t>モノ</t>
    </rPh>
    <phoneticPr fontId="1"/>
  </si>
  <si>
    <r>
      <rPr>
        <sz val="9"/>
        <rFont val="明朝体"/>
        <family val="3"/>
        <charset val="128"/>
      </rPr>
      <t xml:space="preserve"> </t>
    </r>
    <r>
      <rPr>
        <sz val="14"/>
        <rFont val="明朝体"/>
        <family val="3"/>
        <charset val="128"/>
      </rPr>
      <t xml:space="preserve">Ｆ 一時的な仕事 
</t>
    </r>
    <r>
      <rPr>
        <sz val="9"/>
        <rFont val="明朝体"/>
        <family val="3"/>
        <charset val="128"/>
      </rPr>
      <t xml:space="preserve"> </t>
    </r>
    <r>
      <rPr>
        <sz val="14"/>
        <rFont val="明朝体"/>
        <family val="3"/>
        <charset val="128"/>
      </rPr>
      <t>　 に就いた者</t>
    </r>
    <rPh sb="3" eb="6">
      <t>イチジテキ</t>
    </rPh>
    <rPh sb="7" eb="9">
      <t>シゴト</t>
    </rPh>
    <rPh sb="15" eb="16">
      <t>ツ</t>
    </rPh>
    <rPh sb="18" eb="19">
      <t>モノ</t>
    </rPh>
    <phoneticPr fontId="1"/>
  </si>
  <si>
    <t xml:space="preserve"> Ｃ 専修学校(一般課程)等入学者 </t>
    <phoneticPr fontId="1"/>
  </si>
  <si>
    <t xml:space="preserve"> 専修学校(一般課程)</t>
    <rPh sb="1" eb="5">
      <t>センシュウガッコウ</t>
    </rPh>
    <phoneticPr fontId="1"/>
  </si>
  <si>
    <r>
      <rPr>
        <sz val="6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>Ｄ</t>
    </r>
    <r>
      <rPr>
        <sz val="6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>公共職業能力開
   発施設等入学者</t>
    </r>
    <rPh sb="3" eb="5">
      <t>コウキョウ</t>
    </rPh>
    <rPh sb="5" eb="7">
      <t>ショクギョウ</t>
    </rPh>
    <rPh sb="7" eb="8">
      <t>ノウリョク</t>
    </rPh>
    <rPh sb="9" eb="10">
      <t>ヒラキ</t>
    </rPh>
    <rPh sb="14" eb="15">
      <t>パツ</t>
    </rPh>
    <rPh sb="15" eb="17">
      <t>シセツ</t>
    </rPh>
    <phoneticPr fontId="1"/>
  </si>
  <si>
    <r>
      <rPr>
        <sz val="10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 xml:space="preserve">大学・短期
</t>
    </r>
    <r>
      <rPr>
        <sz val="10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 xml:space="preserve">大学の通信
</t>
    </r>
    <r>
      <rPr>
        <sz val="10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>教育部</t>
    </r>
    <rPh sb="1" eb="3">
      <t>ダイガク</t>
    </rPh>
    <rPh sb="4" eb="6">
      <t>タンキ</t>
    </rPh>
    <rPh sb="8" eb="10">
      <t>ダイガク</t>
    </rPh>
    <rPh sb="11" eb="13">
      <t>ツウシン</t>
    </rPh>
    <rPh sb="15" eb="18">
      <t>キョウイクブ</t>
    </rPh>
    <phoneticPr fontId="1"/>
  </si>
  <si>
    <r>
      <rPr>
        <sz val="10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 xml:space="preserve">大学・短期
</t>
    </r>
    <r>
      <rPr>
        <sz val="10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 xml:space="preserve">大学
</t>
    </r>
    <r>
      <rPr>
        <sz val="12"/>
        <rFont val="明朝体"/>
        <family val="3"/>
        <charset val="128"/>
      </rPr>
      <t>　</t>
    </r>
    <r>
      <rPr>
        <sz val="13"/>
        <rFont val="明朝体"/>
        <family val="3"/>
        <charset val="128"/>
      </rPr>
      <t>（別科）</t>
    </r>
    <rPh sb="1" eb="3">
      <t>ダイガク</t>
    </rPh>
    <rPh sb="4" eb="6">
      <t>タンキ</t>
    </rPh>
    <rPh sb="8" eb="10">
      <t>ダイガク</t>
    </rPh>
    <rPh sb="13" eb="15">
      <t>ベッカ</t>
    </rPh>
    <phoneticPr fontId="1"/>
  </si>
  <si>
    <r>
      <t>　</t>
    </r>
    <r>
      <rPr>
        <sz val="16"/>
        <rFont val="明朝体"/>
        <family val="3"/>
        <charset val="128"/>
      </rPr>
      <t>　</t>
    </r>
    <r>
      <rPr>
        <sz val="14"/>
        <rFont val="明朝体"/>
        <family val="3"/>
        <charset val="128"/>
      </rPr>
      <t>就職者のうち県内に
　</t>
    </r>
    <r>
      <rPr>
        <sz val="16"/>
        <rFont val="明朝体"/>
        <family val="3"/>
        <charset val="128"/>
      </rPr>
      <t>　</t>
    </r>
    <r>
      <rPr>
        <sz val="14"/>
        <rFont val="明朝体"/>
        <family val="3"/>
        <charset val="128"/>
      </rPr>
      <t>就職した割合(％)</t>
    </r>
    <rPh sb="2" eb="5">
      <t>シュウショクシャ</t>
    </rPh>
    <rPh sb="8" eb="10">
      <t>ケンナイ</t>
    </rPh>
    <rPh sb="14" eb="16">
      <t>シュウショク</t>
    </rPh>
    <rPh sb="18" eb="20">
      <t>ワリアイ</t>
    </rPh>
    <phoneticPr fontId="1"/>
  </si>
  <si>
    <t>第４６表　　進路別卒業者数    （高等学校）</t>
    <phoneticPr fontId="1"/>
  </si>
  <si>
    <t>第４９表　　大学・短期大学への入学志願状況    （高等学校）</t>
    <phoneticPr fontId="1"/>
  </si>
  <si>
    <t>平成26年3月</t>
    <phoneticPr fontId="1"/>
  </si>
  <si>
    <t>平成27年3月</t>
    <phoneticPr fontId="1"/>
  </si>
  <si>
    <t>26年</t>
    <phoneticPr fontId="1"/>
  </si>
  <si>
    <t>27年</t>
    <phoneticPr fontId="1"/>
  </si>
  <si>
    <t>正規の職員等</t>
    <rPh sb="0" eb="2">
      <t>セイキ</t>
    </rPh>
    <rPh sb="3" eb="5">
      <t>ショクイン</t>
    </rPh>
    <rPh sb="5" eb="6">
      <t>トウ</t>
    </rPh>
    <phoneticPr fontId="1"/>
  </si>
  <si>
    <t>正規の職員等で
ない者</t>
    <rPh sb="0" eb="2">
      <t>セイキ</t>
    </rPh>
    <rPh sb="3" eb="5">
      <t>ショクイン</t>
    </rPh>
    <rPh sb="5" eb="6">
      <t>トウ</t>
    </rPh>
    <rPh sb="10" eb="11">
      <t>モノ</t>
    </rPh>
    <phoneticPr fontId="1"/>
  </si>
  <si>
    <t>平成26年3月</t>
    <phoneticPr fontId="1"/>
  </si>
  <si>
    <t>平成27年3月</t>
    <phoneticPr fontId="1"/>
  </si>
  <si>
    <t>26年</t>
    <phoneticPr fontId="1"/>
  </si>
  <si>
    <t>27年</t>
    <phoneticPr fontId="1"/>
  </si>
  <si>
    <t>（※）Ａ､Ｂ､Ｃ､Ｄ､Ｅは第４６表のＡ､Ｂ､Ｃ､Ｄ､Ｅを指す。</t>
    <phoneticPr fontId="1"/>
  </si>
  <si>
    <t>正規の職員等</t>
    <rPh sb="0" eb="2">
      <t>セイキ</t>
    </rPh>
    <rPh sb="3" eb="5">
      <t>ショクイン</t>
    </rPh>
    <rPh sb="5" eb="6">
      <t>トウ</t>
    </rPh>
    <phoneticPr fontId="1"/>
  </si>
  <si>
    <t>正規の職員等
でない者</t>
    <rPh sb="0" eb="2">
      <t>セイキ</t>
    </rPh>
    <rPh sb="3" eb="5">
      <t>ショクイン</t>
    </rPh>
    <rPh sb="5" eb="6">
      <t>トウ</t>
    </rPh>
    <rPh sb="10" eb="11">
      <t>モノ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</si>
  <si>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</si>
  <si>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</si>
  <si>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</si>
  <si>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＊27年度から
   内訳を新設</t>
    <rPh sb="3" eb="5">
      <t>ネンド</t>
    </rPh>
    <rPh sb="11" eb="13">
      <t>ウチワケ</t>
    </rPh>
    <rPh sb="14" eb="16">
      <t>シンセツ</t>
    </rPh>
    <phoneticPr fontId="1"/>
  </si>
  <si>
    <t>ＡからＤのうち、    
就職している者(再掲)</t>
    <rPh sb="13" eb="15">
      <t>シュウショク</t>
    </rPh>
    <rPh sb="19" eb="20">
      <t>モノ</t>
    </rPh>
    <rPh sb="21" eb="23">
      <t>サイケイ</t>
    </rPh>
    <phoneticPr fontId="1"/>
  </si>
  <si>
    <t>卒業者に占める
就職者の割合(%)</t>
    <rPh sb="0" eb="3">
      <t>ソツギョウシャ</t>
    </rPh>
    <rPh sb="4" eb="5">
      <t>シ</t>
    </rPh>
    <rPh sb="8" eb="11">
      <t>シュウショクシャ</t>
    </rPh>
    <rPh sb="12" eb="14">
      <t>ワリアイ</t>
    </rPh>
    <phoneticPr fontId="1"/>
  </si>
  <si>
    <t>就職者総数のうち
自家・自営業に
就いた者(再掲)</t>
    <rPh sb="0" eb="3">
      <t>シュウショクシャ</t>
    </rPh>
    <rPh sb="3" eb="5">
      <t>ソウスウ</t>
    </rPh>
    <rPh sb="9" eb="11">
      <t>ジカ</t>
    </rPh>
    <rPh sb="12" eb="15">
      <t>ジエイギョウ</t>
    </rPh>
    <rPh sb="17" eb="18">
      <t>ツ</t>
    </rPh>
    <rPh sb="20" eb="21">
      <t>モノ</t>
    </rPh>
    <rPh sb="22" eb="24">
      <t>サイケイ</t>
    </rPh>
    <phoneticPr fontId="1"/>
  </si>
  <si>
    <t>第４７表　　就職状況    （高等学校）</t>
    <phoneticPr fontId="1"/>
  </si>
  <si>
    <t>平成26年3月</t>
    <phoneticPr fontId="1"/>
  </si>
  <si>
    <t>平成27年3月</t>
    <phoneticPr fontId="1"/>
  </si>
  <si>
    <t>第４８表　　大学・短期大学等への進学状況    （高等学校）</t>
    <phoneticPr fontId="1"/>
  </si>
  <si>
    <t>平成26年3月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</si>
</sst>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_ ;_ @_ "/>
  </numFmts>
  <fonts count="14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4"/>
      <name val="明朝体"/>
      <family val="3"/>
      <charset val="128"/>
    </font>
    <font>
      <sz val="15"/>
      <name val="明朝体"/>
      <family val="3"/>
      <charset val="128"/>
    </font>
    <font>
      <b/>
      <sz val="15"/>
      <name val="明朝体"/>
      <family val="3"/>
      <charset val="128"/>
    </font>
    <font>
      <b/>
      <sz val="14"/>
      <name val="明朝体"/>
      <family val="3"/>
      <charset val="128"/>
    </font>
    <font>
      <sz val="17"/>
      <name val="明朝体"/>
      <family val="3"/>
      <charset val="128"/>
    </font>
    <font>
      <sz val="18"/>
      <name val="明朝体"/>
      <family val="3"/>
      <charset val="128"/>
    </font>
    <font>
      <sz val="10"/>
      <name val="明朝体"/>
      <family val="3"/>
      <charset val="128"/>
    </font>
    <font>
      <sz val="6"/>
      <name val="明朝体"/>
      <family val="3"/>
      <charset val="128"/>
    </font>
    <font>
      <sz val="13"/>
      <name val="明朝体"/>
      <family val="3"/>
      <charset val="128"/>
    </font>
    <font>
      <sz val="9"/>
      <name val="明朝体"/>
      <family val="3"/>
      <charset val="128"/>
    </font>
    <font>
      <sz val="12"/>
      <name val="明朝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3" fontId="0" fillId="2" borderId="0"/>
  </cellStyleXfs>
  <cellXfs count="235">
    <xf numFmtId="3" fontId="0" fillId="2" borderId="0" xfId="0" applyNumberFormat="1"/>
    <xf numFmtId="3" fontId="0" fillId="2" borderId="0" xfId="0" applyNumberFormat="1" applyAlignment="1">
      <alignment vertical="center"/>
    </xf>
    <xf numFmtId="3" fontId="0" fillId="2" borderId="0" xfId="0" applyNumberFormat="1" applyBorder="1" applyAlignment="1">
      <alignment vertical="center"/>
    </xf>
    <xf numFmtId="3" fontId="0" fillId="2" borderId="1" xfId="0" applyNumberFormat="1" applyBorder="1" applyAlignment="1">
      <alignment vertical="center"/>
    </xf>
    <xf numFmtId="3" fontId="2" fillId="2" borderId="0" xfId="0" applyNumberFormat="1" applyFont="1" applyAlignment="1">
      <alignment vertical="center"/>
    </xf>
    <xf numFmtId="3" fontId="2" fillId="3" borderId="0" xfId="0" applyNumberFormat="1" applyFont="1" applyFill="1" applyAlignment="1">
      <alignment vertical="center"/>
    </xf>
    <xf numFmtId="3" fontId="2" fillId="2" borderId="0" xfId="0" applyNumberFormat="1" applyFont="1" applyAlignment="1">
      <alignment vertical="center" shrinkToFit="1"/>
    </xf>
    <xf numFmtId="3" fontId="2" fillId="2" borderId="0" xfId="0" applyNumberFormat="1" applyFont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2" fillId="2" borderId="0" xfId="0" applyNumberFormat="1" applyFont="1" applyBorder="1" applyAlignment="1">
      <alignment vertical="center" shrinkToFit="1"/>
    </xf>
    <xf numFmtId="3" fontId="2" fillId="2" borderId="0" xfId="0" applyNumberFormat="1" applyFont="1" applyAlignment="1">
      <alignment horizontal="right" vertical="center"/>
    </xf>
    <xf numFmtId="3" fontId="2" fillId="2" borderId="2" xfId="0" applyNumberFormat="1" applyFont="1" applyBorder="1" applyAlignment="1">
      <alignment vertical="center"/>
    </xf>
    <xf numFmtId="3" fontId="3" fillId="2" borderId="0" xfId="0" applyNumberFormat="1" applyFont="1" applyAlignment="1">
      <alignment vertical="center"/>
    </xf>
    <xf numFmtId="3" fontId="3" fillId="2" borderId="0" xfId="0" applyNumberFormat="1" applyFont="1" applyBorder="1" applyAlignment="1">
      <alignment vertical="center"/>
    </xf>
    <xf numFmtId="3" fontId="3" fillId="2" borderId="3" xfId="0" applyNumberFormat="1" applyFont="1" applyBorder="1" applyAlignment="1">
      <alignment vertical="center"/>
    </xf>
    <xf numFmtId="3" fontId="3" fillId="2" borderId="4" xfId="0" applyNumberFormat="1" applyFont="1" applyBorder="1" applyAlignment="1">
      <alignment vertical="center"/>
    </xf>
    <xf numFmtId="3" fontId="3" fillId="2" borderId="5" xfId="0" applyNumberFormat="1" applyFont="1" applyBorder="1" applyAlignment="1">
      <alignment vertical="center"/>
    </xf>
    <xf numFmtId="3" fontId="3" fillId="2" borderId="6" xfId="0" applyNumberFormat="1" applyFont="1" applyBorder="1" applyAlignment="1">
      <alignment vertical="center"/>
    </xf>
    <xf numFmtId="3" fontId="3" fillId="2" borderId="0" xfId="0" applyNumberFormat="1" applyFont="1" applyBorder="1" applyAlignment="1">
      <alignment vertical="center" shrinkToFit="1"/>
    </xf>
    <xf numFmtId="3" fontId="3" fillId="2" borderId="0" xfId="0" applyNumberFormat="1" applyFont="1" applyAlignment="1">
      <alignment vertical="center" shrinkToFit="1"/>
    </xf>
    <xf numFmtId="41" fontId="4" fillId="2" borderId="3" xfId="0" applyNumberFormat="1" applyFont="1" applyBorder="1" applyAlignment="1">
      <alignment vertical="center"/>
    </xf>
    <xf numFmtId="41" fontId="4" fillId="2" borderId="0" xfId="0" applyNumberFormat="1" applyFont="1" applyBorder="1" applyAlignment="1">
      <alignment vertical="center"/>
    </xf>
    <xf numFmtId="3" fontId="4" fillId="2" borderId="7" xfId="0" applyNumberFormat="1" applyFont="1" applyBorder="1" applyAlignment="1">
      <alignment vertical="center"/>
    </xf>
    <xf numFmtId="41" fontId="4" fillId="2" borderId="8" xfId="0" applyNumberFormat="1" applyFont="1" applyBorder="1" applyAlignment="1">
      <alignment vertical="center"/>
    </xf>
    <xf numFmtId="41" fontId="4" fillId="2" borderId="9" xfId="0" applyNumberFormat="1" applyFont="1" applyBorder="1" applyAlignment="1">
      <alignment vertical="center"/>
    </xf>
    <xf numFmtId="3" fontId="4" fillId="2" borderId="4" xfId="0" applyNumberFormat="1" applyFont="1" applyBorder="1" applyAlignment="1">
      <alignment vertical="center"/>
    </xf>
    <xf numFmtId="3" fontId="4" fillId="2" borderId="10" xfId="0" applyNumberFormat="1" applyFont="1" applyBorder="1" applyAlignment="1">
      <alignment vertical="center"/>
    </xf>
    <xf numFmtId="3" fontId="4" fillId="2" borderId="5" xfId="0" applyNumberFormat="1" applyFont="1" applyBorder="1" applyAlignment="1">
      <alignment vertical="center"/>
    </xf>
    <xf numFmtId="3" fontId="4" fillId="2" borderId="0" xfId="0" applyNumberFormat="1" applyFont="1" applyAlignment="1">
      <alignment vertical="center"/>
    </xf>
    <xf numFmtId="41" fontId="4" fillId="2" borderId="0" xfId="0" applyNumberFormat="1" applyFont="1" applyAlignment="1">
      <alignment vertical="center"/>
    </xf>
    <xf numFmtId="41" fontId="5" fillId="2" borderId="0" xfId="0" applyNumberFormat="1" applyFont="1" applyAlignment="1">
      <alignment vertical="center"/>
    </xf>
    <xf numFmtId="3" fontId="6" fillId="2" borderId="0" xfId="0" applyNumberFormat="1" applyFont="1" applyBorder="1" applyAlignment="1">
      <alignment vertical="center"/>
    </xf>
    <xf numFmtId="3" fontId="6" fillId="2" borderId="0" xfId="0" applyNumberFormat="1" applyFont="1" applyAlignment="1">
      <alignment vertical="center"/>
    </xf>
    <xf numFmtId="3" fontId="2" fillId="2" borderId="0" xfId="0" applyNumberFormat="1" applyFont="1" applyAlignment="1">
      <alignment horizontal="center" vertical="center"/>
    </xf>
    <xf numFmtId="3" fontId="7" fillId="2" borderId="0" xfId="0" applyNumberFormat="1" applyFont="1" applyAlignment="1">
      <alignment vertical="center"/>
    </xf>
    <xf numFmtId="3" fontId="4" fillId="2" borderId="6" xfId="0" applyNumberFormat="1" applyFont="1" applyBorder="1" applyAlignment="1">
      <alignment vertical="center" shrinkToFit="1"/>
    </xf>
    <xf numFmtId="3" fontId="8" fillId="2" borderId="0" xfId="0" applyNumberFormat="1" applyFont="1" applyAlignment="1">
      <alignment vertical="center"/>
    </xf>
    <xf numFmtId="3" fontId="8" fillId="3" borderId="0" xfId="0" applyNumberFormat="1" applyFont="1" applyFill="1" applyAlignment="1">
      <alignment vertical="center"/>
    </xf>
    <xf numFmtId="3" fontId="8" fillId="2" borderId="0" xfId="0" applyNumberFormat="1" applyFont="1" applyAlignment="1">
      <alignment vertical="center" shrinkToFit="1"/>
    </xf>
    <xf numFmtId="3" fontId="2" fillId="3" borderId="11" xfId="0" applyNumberFormat="1" applyFont="1" applyFill="1" applyBorder="1" applyAlignment="1">
      <alignment horizontal="center" vertical="center"/>
    </xf>
    <xf numFmtId="3" fontId="2" fillId="2" borderId="11" xfId="0" applyNumberFormat="1" applyFont="1" applyBorder="1" applyAlignment="1">
      <alignment horizontal="center" vertical="center" shrinkToFit="1"/>
    </xf>
    <xf numFmtId="41" fontId="2" fillId="2" borderId="3" xfId="0" applyNumberFormat="1" applyFont="1" applyBorder="1" applyAlignment="1">
      <alignment vertical="center"/>
    </xf>
    <xf numFmtId="41" fontId="2" fillId="2" borderId="0" xfId="0" applyNumberFormat="1" applyFont="1" applyBorder="1" applyAlignment="1">
      <alignment vertical="center"/>
    </xf>
    <xf numFmtId="41" fontId="2" fillId="3" borderId="0" xfId="0" applyNumberFormat="1" applyFont="1" applyFill="1" applyBorder="1" applyAlignment="1">
      <alignment vertical="center"/>
    </xf>
    <xf numFmtId="176" fontId="2" fillId="2" borderId="0" xfId="0" applyNumberFormat="1" applyFont="1" applyBorder="1" applyAlignment="1">
      <alignment vertical="center"/>
    </xf>
    <xf numFmtId="41" fontId="2" fillId="2" borderId="9" xfId="0" applyNumberFormat="1" applyFont="1" applyBorder="1" applyAlignment="1">
      <alignment vertical="center"/>
    </xf>
    <xf numFmtId="41" fontId="2" fillId="3" borderId="9" xfId="0" applyNumberFormat="1" applyFont="1" applyFill="1" applyBorder="1" applyAlignment="1">
      <alignment vertical="center"/>
    </xf>
    <xf numFmtId="176" fontId="2" fillId="2" borderId="9" xfId="0" applyNumberFormat="1" applyFont="1" applyBorder="1" applyAlignment="1">
      <alignment vertical="center"/>
    </xf>
    <xf numFmtId="3" fontId="7" fillId="2" borderId="1" xfId="0" applyNumberFormat="1" applyFont="1" applyBorder="1" applyAlignment="1">
      <alignment vertical="center"/>
    </xf>
    <xf numFmtId="3" fontId="7" fillId="3" borderId="11" xfId="0" applyNumberFormat="1" applyFont="1" applyFill="1" applyBorder="1" applyAlignment="1">
      <alignment horizontal="center" vertical="center"/>
    </xf>
    <xf numFmtId="3" fontId="7" fillId="2" borderId="0" xfId="0" applyNumberFormat="1" applyFont="1" applyBorder="1" applyAlignment="1">
      <alignment vertical="center"/>
    </xf>
    <xf numFmtId="3" fontId="7" fillId="2" borderId="3" xfId="0" applyNumberFormat="1" applyFont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3" fontId="7" fillId="3" borderId="0" xfId="0" applyNumberFormat="1" applyFont="1" applyFill="1" applyBorder="1" applyAlignment="1">
      <alignment vertical="center"/>
    </xf>
    <xf numFmtId="3" fontId="7" fillId="2" borderId="3" xfId="0" applyNumberFormat="1" applyFont="1" applyBorder="1" applyAlignment="1">
      <alignment horizontal="center" vertical="center"/>
    </xf>
    <xf numFmtId="3" fontId="7" fillId="2" borderId="12" xfId="0" applyNumberFormat="1" applyFont="1" applyBorder="1" applyAlignment="1">
      <alignment vertical="center"/>
    </xf>
    <xf numFmtId="3" fontId="7" fillId="2" borderId="13" xfId="0" applyNumberFormat="1" applyFont="1" applyBorder="1" applyAlignment="1">
      <alignment vertical="center"/>
    </xf>
    <xf numFmtId="3" fontId="7" fillId="3" borderId="1" xfId="0" applyNumberFormat="1" applyFont="1" applyFill="1" applyBorder="1" applyAlignment="1">
      <alignment vertical="center"/>
    </xf>
    <xf numFmtId="3" fontId="7" fillId="2" borderId="14" xfId="0" applyNumberFormat="1" applyFont="1" applyBorder="1" applyAlignment="1">
      <alignment vertical="center"/>
    </xf>
    <xf numFmtId="3" fontId="7" fillId="2" borderId="9" xfId="0" applyNumberFormat="1" applyFont="1" applyBorder="1" applyAlignment="1">
      <alignment vertical="center"/>
    </xf>
    <xf numFmtId="3" fontId="7" fillId="2" borderId="15" xfId="0" applyNumberFormat="1" applyFont="1" applyBorder="1" applyAlignment="1">
      <alignment vertical="center"/>
    </xf>
    <xf numFmtId="3" fontId="7" fillId="2" borderId="1" xfId="0" applyNumberFormat="1" applyFont="1" applyBorder="1" applyAlignment="1">
      <alignment horizontal="centerContinuous" vertical="center"/>
    </xf>
    <xf numFmtId="3" fontId="7" fillId="2" borderId="12" xfId="0" applyNumberFormat="1" applyFont="1" applyBorder="1" applyAlignment="1">
      <alignment horizontal="centerContinuous" vertical="center"/>
    </xf>
    <xf numFmtId="3" fontId="7" fillId="2" borderId="0" xfId="0" applyNumberFormat="1" applyFont="1" applyBorder="1" applyAlignment="1">
      <alignment horizontal="centerContinuous" vertical="center"/>
    </xf>
    <xf numFmtId="3" fontId="7" fillId="2" borderId="14" xfId="0" applyNumberFormat="1" applyFont="1" applyBorder="1" applyAlignment="1">
      <alignment horizontal="centerContinuous" vertical="center"/>
    </xf>
    <xf numFmtId="3" fontId="7" fillId="2" borderId="14" xfId="0" applyNumberFormat="1" applyFont="1" applyBorder="1" applyAlignment="1">
      <alignment horizontal="distributed" vertical="center"/>
    </xf>
    <xf numFmtId="3" fontId="7" fillId="2" borderId="1" xfId="0" applyNumberFormat="1" applyFont="1" applyBorder="1" applyAlignment="1">
      <alignment horizontal="center" vertical="center"/>
    </xf>
    <xf numFmtId="3" fontId="7" fillId="2" borderId="16" xfId="0" applyNumberFormat="1" applyFont="1" applyBorder="1" applyAlignment="1">
      <alignment horizontal="center" vertical="center"/>
    </xf>
    <xf numFmtId="3" fontId="7" fillId="2" borderId="9" xfId="0" applyNumberFormat="1" applyFont="1" applyBorder="1" applyAlignment="1">
      <alignment horizontal="center" vertical="center"/>
    </xf>
    <xf numFmtId="3" fontId="7" fillId="2" borderId="15" xfId="0" applyNumberFormat="1" applyFont="1" applyBorder="1" applyAlignment="1">
      <alignment horizontal="center" vertical="center"/>
    </xf>
    <xf numFmtId="3" fontId="7" fillId="2" borderId="0" xfId="0" applyNumberFormat="1" applyFont="1" applyBorder="1" applyAlignment="1">
      <alignment horizontal="center" vertical="center"/>
    </xf>
    <xf numFmtId="41" fontId="4" fillId="3" borderId="0" xfId="0" applyNumberFormat="1" applyFont="1" applyFill="1" applyBorder="1" applyAlignment="1">
      <alignment vertical="center"/>
    </xf>
    <xf numFmtId="176" fontId="4" fillId="2" borderId="0" xfId="0" applyNumberFormat="1" applyFont="1" applyBorder="1" applyAlignment="1">
      <alignment vertical="center"/>
    </xf>
    <xf numFmtId="41" fontId="4" fillId="3" borderId="9" xfId="0" applyNumberFormat="1" applyFont="1" applyFill="1" applyBorder="1" applyAlignment="1">
      <alignment vertical="center"/>
    </xf>
    <xf numFmtId="176" fontId="4" fillId="2" borderId="9" xfId="0" applyNumberFormat="1" applyFont="1" applyBorder="1" applyAlignment="1">
      <alignment vertical="center"/>
    </xf>
    <xf numFmtId="3" fontId="7" fillId="2" borderId="12" xfId="0" applyNumberFormat="1" applyFont="1" applyBorder="1" applyAlignment="1">
      <alignment horizontal="center" vertical="center"/>
    </xf>
    <xf numFmtId="3" fontId="7" fillId="2" borderId="0" xfId="0" applyNumberFormat="1" applyFont="1" applyBorder="1" applyAlignment="1">
      <alignment horizontal="distributed" vertical="center" wrapText="1" justifyLastLine="1" shrinkToFit="1"/>
    </xf>
    <xf numFmtId="3" fontId="7" fillId="2" borderId="10" xfId="0" applyNumberFormat="1" applyFont="1" applyBorder="1" applyAlignment="1">
      <alignment horizontal="centerContinuous"/>
    </xf>
    <xf numFmtId="3" fontId="7" fillId="2" borderId="18" xfId="0" applyNumberFormat="1" applyFont="1" applyBorder="1" applyAlignment="1">
      <alignment horizontal="centerContinuous" vertical="center"/>
    </xf>
    <xf numFmtId="3" fontId="7" fillId="2" borderId="2" xfId="0" applyNumberFormat="1" applyFont="1" applyBorder="1" applyAlignment="1">
      <alignment horizontal="centerContinuous" vertical="center"/>
    </xf>
    <xf numFmtId="3" fontId="7" fillId="2" borderId="19" xfId="0" applyNumberFormat="1" applyFont="1" applyBorder="1" applyAlignment="1">
      <alignment vertical="center"/>
    </xf>
    <xf numFmtId="3" fontId="7" fillId="2" borderId="0" xfId="0" applyNumberFormat="1" applyFont="1" applyAlignment="1">
      <alignment vertical="center" shrinkToFit="1"/>
    </xf>
    <xf numFmtId="41" fontId="2" fillId="2" borderId="0" xfId="0" applyNumberFormat="1" applyFont="1" applyBorder="1" applyAlignment="1">
      <alignment horizontal="right" vertical="center"/>
    </xf>
    <xf numFmtId="41" fontId="7" fillId="2" borderId="3" xfId="0" applyNumberFormat="1" applyFont="1" applyBorder="1" applyAlignment="1">
      <alignment vertical="center"/>
    </xf>
    <xf numFmtId="41" fontId="7" fillId="2" borderId="0" xfId="0" applyNumberFormat="1" applyFont="1" applyBorder="1" applyAlignment="1">
      <alignment vertical="center"/>
    </xf>
    <xf numFmtId="41" fontId="7" fillId="2" borderId="8" xfId="0" applyNumberFormat="1" applyFont="1" applyBorder="1" applyAlignment="1">
      <alignment vertical="center"/>
    </xf>
    <xf numFmtId="41" fontId="7" fillId="2" borderId="9" xfId="0" applyNumberFormat="1" applyFont="1" applyBorder="1" applyAlignment="1">
      <alignment vertical="center"/>
    </xf>
    <xf numFmtId="3" fontId="8" fillId="2" borderId="0" xfId="0" applyNumberFormat="1" applyFont="1" applyBorder="1" applyAlignment="1">
      <alignment vertical="center"/>
    </xf>
    <xf numFmtId="3" fontId="7" fillId="2" borderId="0" xfId="0" applyFont="1" applyBorder="1" applyAlignment="1">
      <alignment vertical="center"/>
    </xf>
    <xf numFmtId="3" fontId="7" fillId="2" borderId="20" xfId="0" applyFont="1" applyBorder="1" applyAlignment="1">
      <alignment vertical="center"/>
    </xf>
    <xf numFmtId="3" fontId="7" fillId="2" borderId="1" xfId="0" applyNumberFormat="1" applyFont="1" applyBorder="1" applyAlignment="1">
      <alignment vertical="center" shrinkToFit="1"/>
    </xf>
    <xf numFmtId="3" fontId="7" fillId="2" borderId="0" xfId="0" applyNumberFormat="1" applyFont="1" applyBorder="1" applyAlignment="1">
      <alignment vertical="center" shrinkToFit="1"/>
    </xf>
    <xf numFmtId="3" fontId="7" fillId="2" borderId="21" xfId="0" applyNumberFormat="1" applyFont="1" applyBorder="1" applyAlignment="1">
      <alignment vertical="center"/>
    </xf>
    <xf numFmtId="176" fontId="4" fillId="2" borderId="11" xfId="0" applyNumberFormat="1" applyFont="1" applyBorder="1" applyAlignment="1">
      <alignment vertical="center"/>
    </xf>
    <xf numFmtId="176" fontId="4" fillId="2" borderId="7" xfId="0" applyNumberFormat="1" applyFont="1" applyBorder="1" applyAlignment="1">
      <alignment vertical="center"/>
    </xf>
    <xf numFmtId="176" fontId="4" fillId="2" borderId="21" xfId="0" applyNumberFormat="1" applyFont="1" applyBorder="1" applyAlignment="1">
      <alignment vertical="center"/>
    </xf>
    <xf numFmtId="3" fontId="7" fillId="2" borderId="9" xfId="0" applyNumberFormat="1" applyFont="1" applyBorder="1" applyAlignment="1">
      <alignment vertical="center" shrinkToFit="1"/>
    </xf>
    <xf numFmtId="3" fontId="7" fillId="2" borderId="22" xfId="0" applyNumberFormat="1" applyFont="1" applyBorder="1" applyAlignment="1">
      <alignment vertical="center" shrinkToFit="1"/>
    </xf>
    <xf numFmtId="3" fontId="3" fillId="2" borderId="11" xfId="0" applyNumberFormat="1" applyFont="1" applyBorder="1" applyAlignment="1">
      <alignment vertical="center"/>
    </xf>
    <xf numFmtId="176" fontId="2" fillId="2" borderId="11" xfId="0" applyNumberFormat="1" applyFont="1" applyBorder="1" applyAlignment="1">
      <alignment vertical="center"/>
    </xf>
    <xf numFmtId="176" fontId="2" fillId="2" borderId="7" xfId="0" applyNumberFormat="1" applyFont="1" applyBorder="1" applyAlignment="1">
      <alignment vertical="center"/>
    </xf>
    <xf numFmtId="176" fontId="2" fillId="2" borderId="21" xfId="0" applyNumberFormat="1" applyFont="1" applyBorder="1" applyAlignment="1">
      <alignment vertical="center"/>
    </xf>
    <xf numFmtId="176" fontId="2" fillId="2" borderId="0" xfId="0" applyNumberFormat="1" applyFont="1" applyBorder="1" applyAlignment="1">
      <alignment horizontal="right" vertical="center"/>
    </xf>
    <xf numFmtId="41" fontId="4" fillId="2" borderId="53" xfId="0" applyNumberFormat="1" applyFont="1" applyBorder="1" applyAlignment="1">
      <alignment vertical="center"/>
    </xf>
    <xf numFmtId="3" fontId="7" fillId="3" borderId="33" xfId="0" applyNumberFormat="1" applyFont="1" applyFill="1" applyBorder="1" applyAlignment="1">
      <alignment horizontal="center" vertical="center"/>
    </xf>
    <xf numFmtId="3" fontId="7" fillId="3" borderId="31" xfId="0" applyNumberFormat="1" applyFont="1" applyFill="1" applyBorder="1" applyAlignment="1">
      <alignment horizontal="center" vertical="center"/>
    </xf>
    <xf numFmtId="3" fontId="7" fillId="3" borderId="32" xfId="0" applyNumberFormat="1" applyFont="1" applyFill="1" applyBorder="1" applyAlignment="1">
      <alignment horizontal="center" vertical="center"/>
    </xf>
    <xf numFmtId="3" fontId="7" fillId="2" borderId="33" xfId="0" applyNumberFormat="1" applyFont="1" applyBorder="1" applyAlignment="1">
      <alignment horizontal="center" vertical="center"/>
    </xf>
    <xf numFmtId="3" fontId="7" fillId="2" borderId="31" xfId="0" applyNumberFormat="1" applyFont="1" applyBorder="1" applyAlignment="1">
      <alignment horizontal="center" vertical="center"/>
    </xf>
    <xf numFmtId="3" fontId="7" fillId="2" borderId="32" xfId="0" applyNumberFormat="1" applyFont="1" applyBorder="1" applyAlignment="1">
      <alignment horizontal="center" vertical="center"/>
    </xf>
    <xf numFmtId="3" fontId="2" fillId="2" borderId="4" xfId="0" applyNumberFormat="1" applyFont="1" applyBorder="1" applyAlignment="1">
      <alignment horizontal="center" vertical="center"/>
    </xf>
    <xf numFmtId="3" fontId="2" fillId="2" borderId="10" xfId="0" applyNumberFormat="1" applyFont="1" applyBorder="1" applyAlignment="1">
      <alignment horizontal="center" vertical="center"/>
    </xf>
    <xf numFmtId="3" fontId="2" fillId="2" borderId="5" xfId="0" applyNumberFormat="1" applyFont="1" applyBorder="1" applyAlignment="1">
      <alignment horizontal="center" vertical="center"/>
    </xf>
    <xf numFmtId="3" fontId="2" fillId="2" borderId="17" xfId="0" applyNumberFormat="1" applyFont="1" applyBorder="1" applyAlignment="1">
      <alignment horizontal="center" vertical="center"/>
    </xf>
    <xf numFmtId="3" fontId="2" fillId="2" borderId="18" xfId="0" applyNumberFormat="1" applyFont="1" applyBorder="1" applyAlignment="1">
      <alignment horizontal="center" vertical="center"/>
    </xf>
    <xf numFmtId="3" fontId="2" fillId="2" borderId="28" xfId="0" applyNumberFormat="1" applyFont="1" applyBorder="1" applyAlignment="1">
      <alignment horizontal="center" vertical="center"/>
    </xf>
    <xf numFmtId="3" fontId="0" fillId="2" borderId="17" xfId="0" applyNumberFormat="1" applyFont="1" applyBorder="1" applyAlignment="1">
      <alignment horizontal="center" vertical="center" wrapText="1"/>
    </xf>
    <xf numFmtId="3" fontId="0" fillId="2" borderId="18" xfId="0" applyNumberFormat="1" applyFont="1" applyBorder="1" applyAlignment="1">
      <alignment horizontal="center" vertical="center"/>
    </xf>
    <xf numFmtId="3" fontId="0" fillId="2" borderId="49" xfId="0" applyNumberFormat="1" applyFont="1" applyBorder="1" applyAlignment="1">
      <alignment horizontal="center" vertical="center"/>
    </xf>
    <xf numFmtId="3" fontId="7" fillId="3" borderId="17" xfId="0" applyNumberFormat="1" applyFont="1" applyFill="1" applyBorder="1" applyAlignment="1">
      <alignment vertical="center" shrinkToFit="1"/>
    </xf>
    <xf numFmtId="3" fontId="7" fillId="2" borderId="18" xfId="0" applyNumberFormat="1" applyFont="1" applyBorder="1" applyAlignment="1">
      <alignment vertical="center" shrinkToFit="1"/>
    </xf>
    <xf numFmtId="3" fontId="7" fillId="2" borderId="28" xfId="0" applyNumberFormat="1" applyFont="1" applyBorder="1" applyAlignment="1">
      <alignment vertical="center" shrinkToFit="1"/>
    </xf>
    <xf numFmtId="41" fontId="2" fillId="3" borderId="0" xfId="0" applyNumberFormat="1" applyFont="1" applyFill="1" applyBorder="1" applyAlignment="1">
      <alignment horizontal="center" vertical="center" wrapText="1"/>
    </xf>
    <xf numFmtId="41" fontId="2" fillId="3" borderId="0" xfId="0" applyNumberFormat="1" applyFont="1" applyFill="1" applyBorder="1" applyAlignment="1">
      <alignment horizontal="center" vertical="center"/>
    </xf>
    <xf numFmtId="3" fontId="7" fillId="2" borderId="1" xfId="0" applyNumberFormat="1" applyFont="1" applyBorder="1" applyAlignment="1">
      <alignment horizontal="center" vertical="center"/>
    </xf>
    <xf numFmtId="3" fontId="7" fillId="2" borderId="0" xfId="0" applyNumberFormat="1" applyFont="1" applyBorder="1" applyAlignment="1">
      <alignment horizontal="center" vertical="center"/>
    </xf>
    <xf numFmtId="3" fontId="7" fillId="2" borderId="9" xfId="0" applyNumberFormat="1" applyFont="1" applyBorder="1" applyAlignment="1">
      <alignment horizontal="center" vertical="center"/>
    </xf>
    <xf numFmtId="3" fontId="7" fillId="2" borderId="21" xfId="0" applyNumberFormat="1" applyFont="1" applyBorder="1" applyAlignment="1">
      <alignment horizontal="center" vertical="center" wrapText="1"/>
    </xf>
    <xf numFmtId="3" fontId="7" fillId="2" borderId="12" xfId="0" applyNumberFormat="1" applyFont="1" applyBorder="1" applyAlignment="1">
      <alignment horizontal="center" vertical="center"/>
    </xf>
    <xf numFmtId="3" fontId="7" fillId="2" borderId="7" xfId="0" applyNumberFormat="1" applyFont="1" applyBorder="1" applyAlignment="1">
      <alignment horizontal="center" vertical="center"/>
    </xf>
    <xf numFmtId="3" fontId="7" fillId="2" borderId="15" xfId="0" applyNumberFormat="1" applyFont="1" applyBorder="1" applyAlignment="1">
      <alignment horizontal="center" vertical="center"/>
    </xf>
    <xf numFmtId="3" fontId="7" fillId="2" borderId="30" xfId="0" applyNumberFormat="1" applyFont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3" fontId="2" fillId="2" borderId="1" xfId="0" applyNumberFormat="1" applyFont="1" applyBorder="1" applyAlignment="1">
      <alignment horizontal="center" vertical="center"/>
    </xf>
    <xf numFmtId="3" fontId="2" fillId="2" borderId="12" xfId="0" applyNumberFormat="1" applyFont="1" applyBorder="1" applyAlignment="1">
      <alignment horizontal="center" vertical="center"/>
    </xf>
    <xf numFmtId="3" fontId="2" fillId="2" borderId="7" xfId="0" applyNumberFormat="1" applyFont="1" applyBorder="1" applyAlignment="1">
      <alignment horizontal="center" vertical="center"/>
    </xf>
    <xf numFmtId="3" fontId="2" fillId="2" borderId="9" xfId="0" applyNumberFormat="1" applyFont="1" applyBorder="1" applyAlignment="1">
      <alignment horizontal="center" vertical="center"/>
    </xf>
    <xf numFmtId="3" fontId="2" fillId="2" borderId="15" xfId="0" applyNumberFormat="1" applyFont="1" applyBorder="1" applyAlignment="1">
      <alignment horizontal="center" vertical="center"/>
    </xf>
    <xf numFmtId="3" fontId="7" fillId="2" borderId="21" xfId="0" applyNumberFormat="1" applyFont="1" applyBorder="1" applyAlignment="1">
      <alignment horizontal="center" vertical="center" wrapText="1" shrinkToFit="1"/>
    </xf>
    <xf numFmtId="3" fontId="7" fillId="2" borderId="1" xfId="0" applyNumberFormat="1" applyFont="1" applyBorder="1" applyAlignment="1">
      <alignment horizontal="center" vertical="center" shrinkToFit="1"/>
    </xf>
    <xf numFmtId="3" fontId="7" fillId="2" borderId="12" xfId="0" applyNumberFormat="1" applyFont="1" applyBorder="1" applyAlignment="1">
      <alignment horizontal="center" vertical="center" shrinkToFit="1"/>
    </xf>
    <xf numFmtId="3" fontId="7" fillId="2" borderId="7" xfId="0" applyNumberFormat="1" applyFont="1" applyBorder="1" applyAlignment="1">
      <alignment horizontal="center" vertical="center" shrinkToFit="1"/>
    </xf>
    <xf numFmtId="3" fontId="7" fillId="2" borderId="9" xfId="0" applyNumberFormat="1" applyFont="1" applyBorder="1" applyAlignment="1">
      <alignment horizontal="center" vertical="center" shrinkToFit="1"/>
    </xf>
    <xf numFmtId="3" fontId="7" fillId="2" borderId="15" xfId="0" applyNumberFormat="1" applyFont="1" applyBorder="1" applyAlignment="1">
      <alignment horizontal="center" vertical="center" shrinkToFit="1"/>
    </xf>
    <xf numFmtId="3" fontId="11" fillId="2" borderId="21" xfId="0" applyNumberFormat="1" applyFont="1" applyBorder="1" applyAlignment="1">
      <alignment vertical="center" wrapText="1" shrinkToFit="1"/>
    </xf>
    <xf numFmtId="3" fontId="11" fillId="2" borderId="1" xfId="0" applyNumberFormat="1" applyFont="1" applyBorder="1" applyAlignment="1">
      <alignment vertical="center" shrinkToFit="1"/>
    </xf>
    <xf numFmtId="3" fontId="11" fillId="2" borderId="12" xfId="0" applyNumberFormat="1" applyFont="1" applyBorder="1" applyAlignment="1">
      <alignment vertical="center" shrinkToFit="1"/>
    </xf>
    <xf numFmtId="3" fontId="11" fillId="2" borderId="27" xfId="0" applyNumberFormat="1" applyFont="1" applyBorder="1" applyAlignment="1">
      <alignment vertical="center" shrinkToFit="1"/>
    </xf>
    <xf numFmtId="3" fontId="11" fillId="2" borderId="2" xfId="0" applyNumberFormat="1" applyFont="1" applyBorder="1" applyAlignment="1">
      <alignment vertical="center" shrinkToFit="1"/>
    </xf>
    <xf numFmtId="3" fontId="11" fillId="2" borderId="29" xfId="0" applyNumberFormat="1" applyFont="1" applyBorder="1" applyAlignment="1">
      <alignment vertical="center" shrinkToFit="1"/>
    </xf>
    <xf numFmtId="3" fontId="7" fillId="2" borderId="13" xfId="0" applyNumberFormat="1" applyFont="1" applyBorder="1" applyAlignment="1">
      <alignment horizontal="center" vertical="center"/>
    </xf>
    <xf numFmtId="3" fontId="7" fillId="2" borderId="16" xfId="0" applyNumberFormat="1" applyFont="1" applyBorder="1" applyAlignment="1">
      <alignment horizontal="center" vertical="center"/>
    </xf>
    <xf numFmtId="3" fontId="7" fillId="2" borderId="19" xfId="0" applyNumberFormat="1" applyFont="1" applyBorder="1" applyAlignment="1">
      <alignment horizontal="center" vertical="center"/>
    </xf>
    <xf numFmtId="3" fontId="7" fillId="2" borderId="2" xfId="0" applyNumberFormat="1" applyFont="1" applyBorder="1" applyAlignment="1">
      <alignment horizontal="center" vertical="center"/>
    </xf>
    <xf numFmtId="3" fontId="7" fillId="2" borderId="23" xfId="0" applyNumberFormat="1" applyFont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 shrinkToFit="1"/>
    </xf>
    <xf numFmtId="3" fontId="7" fillId="3" borderId="10" xfId="0" applyNumberFormat="1" applyFont="1" applyFill="1" applyBorder="1" applyAlignment="1">
      <alignment horizontal="center" vertical="center" shrinkToFit="1"/>
    </xf>
    <xf numFmtId="3" fontId="7" fillId="3" borderId="5" xfId="0" applyNumberFormat="1" applyFont="1" applyFill="1" applyBorder="1" applyAlignment="1">
      <alignment horizontal="center" vertical="center" shrinkToFit="1"/>
    </xf>
    <xf numFmtId="3" fontId="7" fillId="2" borderId="4" xfId="0" applyNumberFormat="1" applyFont="1" applyBorder="1" applyAlignment="1">
      <alignment horizontal="center" vertical="center" shrinkToFit="1"/>
    </xf>
    <xf numFmtId="3" fontId="7" fillId="2" borderId="10" xfId="0" applyNumberFormat="1" applyFont="1" applyBorder="1" applyAlignment="1">
      <alignment horizontal="center" vertical="center" shrinkToFit="1"/>
    </xf>
    <xf numFmtId="3" fontId="7" fillId="2" borderId="5" xfId="0" applyNumberFormat="1" applyFont="1" applyBorder="1" applyAlignment="1">
      <alignment horizontal="center" vertical="center" shrinkToFit="1"/>
    </xf>
    <xf numFmtId="3" fontId="0" fillId="3" borderId="1" xfId="0" applyNumberFormat="1" applyFill="1" applyBorder="1" applyAlignment="1">
      <alignment vertical="center" wrapText="1" shrinkToFit="1"/>
    </xf>
    <xf numFmtId="3" fontId="0" fillId="3" borderId="1" xfId="0" applyNumberFormat="1" applyFont="1" applyFill="1" applyBorder="1" applyAlignment="1">
      <alignment vertical="center" shrinkToFit="1"/>
    </xf>
    <xf numFmtId="3" fontId="0" fillId="3" borderId="12" xfId="0" applyNumberFormat="1" applyFont="1" applyFill="1" applyBorder="1" applyAlignment="1">
      <alignment vertical="center" shrinkToFit="1"/>
    </xf>
    <xf numFmtId="3" fontId="0" fillId="3" borderId="19" xfId="0" applyNumberFormat="1" applyFont="1" applyFill="1" applyBorder="1" applyAlignment="1">
      <alignment vertical="center" shrinkToFit="1"/>
    </xf>
    <xf numFmtId="3" fontId="0" fillId="3" borderId="2" xfId="0" applyNumberFormat="1" applyFont="1" applyFill="1" applyBorder="1" applyAlignment="1">
      <alignment vertical="center" shrinkToFit="1"/>
    </xf>
    <xf numFmtId="3" fontId="0" fillId="3" borderId="29" xfId="0" applyNumberFormat="1" applyFont="1" applyFill="1" applyBorder="1" applyAlignment="1">
      <alignment vertical="center" shrinkToFit="1"/>
    </xf>
    <xf numFmtId="3" fontId="7" fillId="2" borderId="13" xfId="0" applyNumberFormat="1" applyFont="1" applyBorder="1" applyAlignment="1">
      <alignment horizontal="center" vertical="center" wrapText="1" shrinkToFit="1"/>
    </xf>
    <xf numFmtId="3" fontId="7" fillId="2" borderId="3" xfId="0" applyNumberFormat="1" applyFont="1" applyBorder="1" applyAlignment="1">
      <alignment horizontal="center" vertical="center" shrinkToFit="1"/>
    </xf>
    <xf numFmtId="3" fontId="7" fillId="2" borderId="0" xfId="0" applyNumberFormat="1" applyFont="1" applyBorder="1" applyAlignment="1">
      <alignment horizontal="center" vertical="center" shrinkToFit="1"/>
    </xf>
    <xf numFmtId="3" fontId="7" fillId="2" borderId="8" xfId="0" applyNumberFormat="1" applyFont="1" applyBorder="1" applyAlignment="1">
      <alignment horizontal="center" vertical="center" shrinkToFit="1"/>
    </xf>
    <xf numFmtId="3" fontId="7" fillId="3" borderId="34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/>
    </xf>
    <xf numFmtId="3" fontId="7" fillId="2" borderId="35" xfId="0" applyNumberFormat="1" applyFont="1" applyBorder="1" applyAlignment="1">
      <alignment horizontal="center" vertical="center"/>
    </xf>
    <xf numFmtId="3" fontId="7" fillId="2" borderId="36" xfId="0" applyNumberFormat="1" applyFont="1" applyBorder="1" applyAlignment="1">
      <alignment horizontal="center" vertical="center"/>
    </xf>
    <xf numFmtId="3" fontId="7" fillId="2" borderId="37" xfId="0" applyNumberFormat="1" applyFont="1" applyBorder="1" applyAlignment="1">
      <alignment horizontal="center" vertical="center"/>
    </xf>
    <xf numFmtId="3" fontId="2" fillId="2" borderId="24" xfId="0" applyNumberFormat="1" applyFont="1" applyBorder="1" applyAlignment="1">
      <alignment horizontal="center" vertical="center"/>
    </xf>
    <xf numFmtId="3" fontId="2" fillId="2" borderId="16" xfId="0" applyNumberFormat="1" applyFont="1" applyBorder="1" applyAlignment="1">
      <alignment horizontal="center" vertical="center"/>
    </xf>
    <xf numFmtId="3" fontId="2" fillId="2" borderId="25" xfId="0" applyNumberFormat="1" applyFont="1" applyBorder="1" applyAlignment="1">
      <alignment horizontal="center" vertical="center"/>
    </xf>
    <xf numFmtId="3" fontId="2" fillId="2" borderId="26" xfId="0" applyNumberFormat="1" applyFont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 wrapText="1" shrinkToFit="1"/>
    </xf>
    <xf numFmtId="3" fontId="2" fillId="2" borderId="1" xfId="0" applyNumberFormat="1" applyFont="1" applyBorder="1" applyAlignment="1">
      <alignment horizontal="center" vertical="center" shrinkToFit="1"/>
    </xf>
    <xf numFmtId="3" fontId="2" fillId="2" borderId="27" xfId="0" applyNumberFormat="1" applyFont="1" applyBorder="1" applyAlignment="1">
      <alignment horizontal="center" vertical="center" shrinkToFit="1"/>
    </xf>
    <xf numFmtId="3" fontId="2" fillId="2" borderId="2" xfId="0" applyNumberFormat="1" applyFont="1" applyBorder="1" applyAlignment="1">
      <alignment horizontal="center" vertical="center" shrinkToFit="1"/>
    </xf>
    <xf numFmtId="3" fontId="7" fillId="2" borderId="51" xfId="0" applyNumberFormat="1" applyFont="1" applyBorder="1" applyAlignment="1">
      <alignment horizontal="center" vertical="center"/>
    </xf>
    <xf numFmtId="3" fontId="7" fillId="2" borderId="14" xfId="0" applyNumberFormat="1" applyFont="1" applyBorder="1" applyAlignment="1">
      <alignment horizontal="center" vertical="center"/>
    </xf>
    <xf numFmtId="3" fontId="7" fillId="2" borderId="29" xfId="0" applyNumberFormat="1" applyFont="1" applyBorder="1" applyAlignment="1">
      <alignment horizontal="center" vertical="center"/>
    </xf>
    <xf numFmtId="3" fontId="0" fillId="2" borderId="11" xfId="0" applyNumberFormat="1" applyFont="1" applyBorder="1" applyAlignment="1">
      <alignment horizontal="center" vertical="center" wrapText="1"/>
    </xf>
    <xf numFmtId="3" fontId="0" fillId="2" borderId="0" xfId="0" applyNumberFormat="1" applyFont="1" applyBorder="1" applyAlignment="1">
      <alignment horizontal="center" vertical="center" wrapText="1"/>
    </xf>
    <xf numFmtId="3" fontId="0" fillId="2" borderId="20" xfId="0" applyNumberFormat="1" applyFont="1" applyBorder="1" applyAlignment="1">
      <alignment horizontal="center" vertical="center" wrapText="1"/>
    </xf>
    <xf numFmtId="3" fontId="7" fillId="2" borderId="4" xfId="0" applyNumberFormat="1" applyFont="1" applyBorder="1" applyAlignment="1">
      <alignment horizontal="center" vertical="center"/>
    </xf>
    <xf numFmtId="3" fontId="7" fillId="2" borderId="10" xfId="0" applyNumberFormat="1" applyFont="1" applyBorder="1" applyAlignment="1">
      <alignment horizontal="center" vertical="center"/>
    </xf>
    <xf numFmtId="3" fontId="7" fillId="2" borderId="50" xfId="0" applyNumberFormat="1" applyFont="1" applyBorder="1" applyAlignment="1">
      <alignment horizontal="center" vertical="center"/>
    </xf>
    <xf numFmtId="3" fontId="11" fillId="2" borderId="52" xfId="0" applyNumberFormat="1" applyFont="1" applyBorder="1" applyAlignment="1">
      <alignment horizontal="center" vertical="center" wrapText="1" shrinkToFit="1"/>
    </xf>
    <xf numFmtId="3" fontId="11" fillId="2" borderId="10" xfId="0" applyNumberFormat="1" applyFont="1" applyBorder="1" applyAlignment="1">
      <alignment horizontal="center" vertical="center" wrapText="1" shrinkToFit="1"/>
    </xf>
    <xf numFmtId="3" fontId="11" fillId="2" borderId="50" xfId="0" applyNumberFormat="1" applyFont="1" applyBorder="1" applyAlignment="1">
      <alignment horizontal="center" vertical="center" wrapText="1" shrinkToFit="1"/>
    </xf>
    <xf numFmtId="3" fontId="7" fillId="2" borderId="44" xfId="0" applyNumberFormat="1" applyFont="1" applyBorder="1" applyAlignment="1">
      <alignment horizontal="center" vertical="center"/>
    </xf>
    <xf numFmtId="3" fontId="7" fillId="2" borderId="41" xfId="0" applyNumberFormat="1" applyFont="1" applyBorder="1" applyAlignment="1">
      <alignment horizontal="center" vertical="center"/>
    </xf>
    <xf numFmtId="3" fontId="7" fillId="2" borderId="3" xfId="0" applyNumberFormat="1" applyFont="1" applyBorder="1" applyAlignment="1">
      <alignment horizontal="center" vertical="center"/>
    </xf>
    <xf numFmtId="3" fontId="7" fillId="2" borderId="39" xfId="0" applyNumberFormat="1" applyFont="1" applyBorder="1" applyAlignment="1">
      <alignment horizontal="center" vertical="center"/>
    </xf>
    <xf numFmtId="3" fontId="7" fillId="2" borderId="40" xfId="0" applyNumberFormat="1" applyFont="1" applyBorder="1" applyAlignment="1">
      <alignment horizontal="center" vertical="center"/>
    </xf>
    <xf numFmtId="3" fontId="7" fillId="2" borderId="42" xfId="0" applyNumberFormat="1" applyFont="1" applyBorder="1" applyAlignment="1">
      <alignment horizontal="center" vertical="center"/>
    </xf>
    <xf numFmtId="3" fontId="7" fillId="2" borderId="43" xfId="0" applyNumberFormat="1" applyFont="1" applyBorder="1" applyAlignment="1">
      <alignment horizontal="center" vertical="center"/>
    </xf>
    <xf numFmtId="3" fontId="7" fillId="2" borderId="38" xfId="0" applyNumberFormat="1" applyFont="1" applyBorder="1" applyAlignment="1">
      <alignment horizontal="center" vertical="center"/>
    </xf>
    <xf numFmtId="3" fontId="7" fillId="3" borderId="0" xfId="0" applyNumberFormat="1" applyFont="1" applyFill="1" applyBorder="1" applyAlignment="1">
      <alignment vertical="center"/>
    </xf>
    <xf numFmtId="3" fontId="7" fillId="3" borderId="20" xfId="0" applyNumberFormat="1" applyFont="1" applyFill="1" applyBorder="1" applyAlignment="1">
      <alignment vertical="center"/>
    </xf>
    <xf numFmtId="3" fontId="7" fillId="2" borderId="21" xfId="0" applyNumberFormat="1" applyFont="1" applyBorder="1" applyAlignment="1">
      <alignment horizontal="center" vertical="center" wrapText="1" justifyLastLine="1" shrinkToFit="1"/>
    </xf>
    <xf numFmtId="3" fontId="7" fillId="2" borderId="1" xfId="0" applyNumberFormat="1" applyFont="1" applyBorder="1" applyAlignment="1">
      <alignment horizontal="center" vertical="center" wrapText="1" justifyLastLine="1" shrinkToFit="1"/>
    </xf>
    <xf numFmtId="3" fontId="7" fillId="2" borderId="12" xfId="0" applyNumberFormat="1" applyFont="1" applyBorder="1" applyAlignment="1">
      <alignment horizontal="center" vertical="center" wrapText="1" justifyLastLine="1" shrinkToFit="1"/>
    </xf>
    <xf numFmtId="3" fontId="7" fillId="2" borderId="7" xfId="0" applyNumberFormat="1" applyFont="1" applyBorder="1" applyAlignment="1">
      <alignment horizontal="center" vertical="center" wrapText="1" justifyLastLine="1" shrinkToFit="1"/>
    </xf>
    <xf numFmtId="3" fontId="7" fillId="2" borderId="9" xfId="0" applyNumberFormat="1" applyFont="1" applyBorder="1" applyAlignment="1">
      <alignment horizontal="center" vertical="center" wrapText="1" justifyLastLine="1" shrinkToFit="1"/>
    </xf>
    <xf numFmtId="3" fontId="7" fillId="2" borderId="15" xfId="0" applyNumberFormat="1" applyFont="1" applyBorder="1" applyAlignment="1">
      <alignment horizontal="center" vertical="center" wrapText="1" justifyLastLine="1" shrinkToFit="1"/>
    </xf>
    <xf numFmtId="3" fontId="0" fillId="2" borderId="46" xfId="0" applyNumberFormat="1" applyFont="1" applyBorder="1" applyAlignment="1">
      <alignment horizontal="left" vertical="center" wrapText="1"/>
    </xf>
    <xf numFmtId="3" fontId="0" fillId="2" borderId="47" xfId="0" applyNumberFormat="1" applyFont="1" applyBorder="1" applyAlignment="1">
      <alignment horizontal="left" vertical="center"/>
    </xf>
    <xf numFmtId="3" fontId="0" fillId="2" borderId="48" xfId="0" applyNumberFormat="1" applyFont="1" applyBorder="1" applyAlignment="1">
      <alignment horizontal="left" vertical="center"/>
    </xf>
    <xf numFmtId="3" fontId="7" fillId="2" borderId="11" xfId="0" applyNumberFormat="1" applyFont="1" applyBorder="1" applyAlignment="1">
      <alignment horizontal="center" vertical="center" shrinkToFit="1"/>
    </xf>
    <xf numFmtId="3" fontId="7" fillId="2" borderId="20" xfId="0" applyNumberFormat="1" applyFont="1" applyBorder="1" applyAlignment="1">
      <alignment horizontal="center" vertical="center"/>
    </xf>
    <xf numFmtId="3" fontId="7" fillId="2" borderId="26" xfId="0" applyNumberFormat="1" applyFont="1" applyBorder="1" applyAlignment="1">
      <alignment horizontal="center" vertical="center"/>
    </xf>
    <xf numFmtId="3" fontId="7" fillId="2" borderId="21" xfId="0" applyNumberFormat="1" applyFont="1" applyBorder="1" applyAlignment="1">
      <alignment horizontal="center" vertical="center"/>
    </xf>
    <xf numFmtId="3" fontId="7" fillId="2" borderId="11" xfId="0" applyNumberFormat="1" applyFont="1" applyBorder="1" applyAlignment="1">
      <alignment horizontal="center" vertical="center"/>
    </xf>
    <xf numFmtId="3" fontId="11" fillId="2" borderId="13" xfId="0" applyNumberFormat="1" applyFont="1" applyBorder="1" applyAlignment="1">
      <alignment vertical="center" wrapText="1"/>
    </xf>
    <xf numFmtId="3" fontId="0" fillId="2" borderId="16" xfId="0" applyNumberFormat="1" applyFont="1" applyBorder="1" applyAlignment="1">
      <alignment vertical="center"/>
    </xf>
    <xf numFmtId="3" fontId="0" fillId="2" borderId="8" xfId="0" applyNumberFormat="1" applyFont="1" applyBorder="1" applyAlignment="1">
      <alignment vertical="center"/>
    </xf>
    <xf numFmtId="3" fontId="0" fillId="2" borderId="26" xfId="0" applyNumberFormat="1" applyFont="1" applyBorder="1" applyAlignment="1">
      <alignment vertical="center"/>
    </xf>
    <xf numFmtId="3" fontId="2" fillId="2" borderId="21" xfId="0" applyNumberFormat="1" applyFont="1" applyBorder="1" applyAlignment="1">
      <alignment horizontal="center" vertical="center" wrapText="1"/>
    </xf>
    <xf numFmtId="3" fontId="2" fillId="2" borderId="11" xfId="0" applyNumberFormat="1" applyFont="1" applyBorder="1" applyAlignment="1">
      <alignment horizontal="center" vertical="center"/>
    </xf>
    <xf numFmtId="3" fontId="2" fillId="2" borderId="14" xfId="0" applyNumberFormat="1" applyFont="1" applyBorder="1" applyAlignment="1">
      <alignment horizontal="center" vertical="center"/>
    </xf>
    <xf numFmtId="3" fontId="11" fillId="2" borderId="21" xfId="0" applyNumberFormat="1" applyFont="1" applyBorder="1" applyAlignment="1">
      <alignment horizontal="left" vertical="center" wrapText="1"/>
    </xf>
    <xf numFmtId="3" fontId="11" fillId="2" borderId="1" xfId="0" applyNumberFormat="1" applyFont="1" applyBorder="1" applyAlignment="1">
      <alignment horizontal="left" vertical="center"/>
    </xf>
    <xf numFmtId="3" fontId="11" fillId="2" borderId="7" xfId="0" applyNumberFormat="1" applyFont="1" applyBorder="1" applyAlignment="1">
      <alignment horizontal="left" vertical="center"/>
    </xf>
    <xf numFmtId="3" fontId="11" fillId="2" borderId="9" xfId="0" applyNumberFormat="1" applyFont="1" applyBorder="1" applyAlignment="1">
      <alignment horizontal="left" vertical="center"/>
    </xf>
    <xf numFmtId="3" fontId="7" fillId="2" borderId="34" xfId="0" applyNumberFormat="1" applyFont="1" applyBorder="1" applyAlignment="1">
      <alignment horizontal="center" vertical="center" wrapText="1"/>
    </xf>
    <xf numFmtId="3" fontId="7" fillId="2" borderId="22" xfId="0" applyNumberFormat="1" applyFont="1" applyBorder="1" applyAlignment="1">
      <alignment horizontal="center" vertical="center"/>
    </xf>
    <xf numFmtId="3" fontId="7" fillId="2" borderId="4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1"/>
  <sheetViews>
    <sheetView tabSelected="1" showOutlineSymbols="0" view="pageBreakPreview" zoomScale="65" zoomScaleNormal="56" zoomScaleSheetLayoutView="65" workbookViewId="0">
      <selection activeCell="B1" sqref="B1"/>
    </sheetView>
  </sheetViews>
  <sheetFormatPr defaultColWidth="10.69921875" defaultRowHeight="42.95" customHeight="1"/>
  <cols>
    <col min="1" max="1" width="0.69921875" style="4" customWidth="1"/>
    <col min="2" max="2" width="13.796875" style="4" customWidth="1"/>
    <col min="3" max="3" width="0.69921875" style="4" customWidth="1"/>
    <col min="4" max="4" width="9.5" style="4" customWidth="1"/>
    <col min="5" max="6" width="8.3984375" style="4" customWidth="1"/>
    <col min="7" max="7" width="8.296875" style="4" customWidth="1"/>
    <col min="8" max="10" width="8.296875" style="5" customWidth="1"/>
    <col min="11" max="11" width="6.69921875" style="5" customWidth="1"/>
    <col min="12" max="12" width="8.296875" style="5" customWidth="1"/>
    <col min="13" max="16" width="6.19921875" style="5" customWidth="1"/>
    <col min="17" max="18" width="5.19921875" style="5" customWidth="1"/>
    <col min="19" max="19" width="5.296875" style="5" customWidth="1"/>
    <col min="20" max="22" width="5.69921875" style="5" customWidth="1"/>
    <col min="23" max="23" width="8.296875" style="4" customWidth="1"/>
    <col min="24" max="25" width="8.296875" style="5" customWidth="1"/>
    <col min="26" max="28" width="6.09765625" style="5" customWidth="1"/>
    <col min="29" max="29" width="6.19921875" style="5" customWidth="1"/>
    <col min="30" max="31" width="5.3984375" style="5" customWidth="1"/>
    <col min="32" max="34" width="6.5" style="5" customWidth="1"/>
    <col min="35" max="35" width="5.09765625" style="5" customWidth="1"/>
    <col min="36" max="37" width="4.59765625" style="5" customWidth="1"/>
    <col min="38" max="40" width="7.5" style="4" customWidth="1"/>
    <col min="41" max="41" width="1" style="4" customWidth="1"/>
    <col min="42" max="42" width="7.69921875" style="6" customWidth="1"/>
    <col min="43" max="43" width="10.69921875" style="4"/>
    <col min="44" max="44" width="4.69921875" style="4" customWidth="1"/>
    <col min="45" max="45" width="12.69921875" style="4" customWidth="1"/>
    <col min="46" max="46" width="7.69921875" style="4" customWidth="1"/>
    <col min="47" max="49" width="6.69921875" style="4" customWidth="1"/>
    <col min="50" max="51" width="5.69921875" style="4" customWidth="1"/>
    <col min="52" max="52" width="6.69921875" style="4" customWidth="1"/>
    <col min="53" max="54" width="5.69921875" style="4" customWidth="1"/>
    <col min="55" max="55" width="6.69921875" style="4" customWidth="1"/>
    <col min="56" max="57" width="5.69921875" style="4" customWidth="1"/>
    <col min="58" max="58" width="6.69921875" style="4" customWidth="1"/>
    <col min="59" max="59" width="10.69921875" style="4"/>
    <col min="60" max="61" width="5.69921875" style="4" customWidth="1"/>
    <col min="62" max="74" width="6.69921875" style="4" customWidth="1"/>
    <col min="75" max="75" width="4.69921875" style="4" customWidth="1"/>
    <col min="76" max="76" width="12.69921875" style="4" customWidth="1"/>
    <col min="77" max="78" width="7.69921875" style="4" customWidth="1"/>
    <col min="79" max="80" width="6.69921875" style="4" customWidth="1"/>
    <col min="81" max="81" width="7.69921875" style="4" customWidth="1"/>
    <col min="82" max="83" width="6.69921875" style="4" customWidth="1"/>
    <col min="84" max="92" width="4.69921875" style="4" customWidth="1"/>
    <col min="93" max="93" width="12.69921875" style="4" customWidth="1"/>
    <col min="94" max="101" width="10.69921875" style="4"/>
    <col min="102" max="102" width="4.69921875" style="4" customWidth="1"/>
    <col min="103" max="103" width="12.69921875" style="4" customWidth="1"/>
    <col min="104" max="112" width="8.69921875" style="4" customWidth="1"/>
    <col min="113" max="16384" width="10.69921875" style="4"/>
  </cols>
  <sheetData>
    <row r="1" spans="1:115" s="36" customFormat="1" ht="31.5" customHeight="1">
      <c r="B1" s="36" t="s">
        <v>93</v>
      </c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P1" s="38"/>
    </row>
    <row r="2" spans="1:115" ht="31.5" customHeight="1">
      <c r="B2" s="7"/>
      <c r="C2" s="7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7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7"/>
      <c r="AM2" s="7"/>
      <c r="AN2" s="7"/>
      <c r="AO2" s="7"/>
      <c r="AP2" s="9"/>
      <c r="DJ2" s="4" t="s">
        <v>0</v>
      </c>
    </row>
    <row r="3" spans="1:115" ht="45" customHeight="1">
      <c r="A3" s="124" t="s">
        <v>70</v>
      </c>
      <c r="B3" s="124"/>
      <c r="C3" s="124"/>
      <c r="D3" s="127" t="s">
        <v>71</v>
      </c>
      <c r="E3" s="124"/>
      <c r="F3" s="128"/>
      <c r="G3" s="150" t="s">
        <v>72</v>
      </c>
      <c r="H3" s="124"/>
      <c r="I3" s="151"/>
      <c r="J3" s="138" t="s">
        <v>73</v>
      </c>
      <c r="K3" s="139"/>
      <c r="L3" s="140"/>
      <c r="M3" s="155" t="s">
        <v>87</v>
      </c>
      <c r="N3" s="156"/>
      <c r="O3" s="156"/>
      <c r="P3" s="156"/>
      <c r="Q3" s="156"/>
      <c r="R3" s="157"/>
      <c r="S3" s="39"/>
      <c r="T3" s="144" t="s">
        <v>89</v>
      </c>
      <c r="U3" s="145"/>
      <c r="V3" s="146"/>
      <c r="W3" s="110" t="s">
        <v>76</v>
      </c>
      <c r="X3" s="111"/>
      <c r="Y3" s="111"/>
      <c r="Z3" s="111"/>
      <c r="AA3" s="111"/>
      <c r="AB3" s="112"/>
      <c r="AC3" s="161" t="s">
        <v>86</v>
      </c>
      <c r="AD3" s="162"/>
      <c r="AE3" s="163"/>
      <c r="AF3" s="132" t="s">
        <v>74</v>
      </c>
      <c r="AG3" s="133"/>
      <c r="AH3" s="134"/>
      <c r="AI3" s="181" t="s">
        <v>85</v>
      </c>
      <c r="AJ3" s="182"/>
      <c r="AK3" s="182"/>
      <c r="AL3" s="177" t="s">
        <v>56</v>
      </c>
      <c r="AM3" s="133"/>
      <c r="AN3" s="178"/>
      <c r="AO3" s="167" t="s">
        <v>75</v>
      </c>
      <c r="AP3" s="139"/>
      <c r="DJ3" s="4" t="s">
        <v>0</v>
      </c>
    </row>
    <row r="4" spans="1:115" ht="45" customHeight="1">
      <c r="A4" s="125"/>
      <c r="B4" s="125"/>
      <c r="C4" s="125"/>
      <c r="D4" s="129"/>
      <c r="E4" s="126"/>
      <c r="F4" s="130"/>
      <c r="G4" s="152"/>
      <c r="H4" s="153"/>
      <c r="I4" s="154"/>
      <c r="J4" s="141"/>
      <c r="K4" s="142"/>
      <c r="L4" s="143"/>
      <c r="M4" s="119" t="s">
        <v>88</v>
      </c>
      <c r="N4" s="120"/>
      <c r="O4" s="121"/>
      <c r="P4" s="158" t="s">
        <v>49</v>
      </c>
      <c r="Q4" s="159"/>
      <c r="R4" s="160"/>
      <c r="S4" s="40"/>
      <c r="T4" s="147"/>
      <c r="U4" s="148"/>
      <c r="V4" s="149"/>
      <c r="W4" s="113" t="s">
        <v>99</v>
      </c>
      <c r="X4" s="114"/>
      <c r="Y4" s="115"/>
      <c r="Z4" s="116" t="s">
        <v>100</v>
      </c>
      <c r="AA4" s="117"/>
      <c r="AB4" s="118"/>
      <c r="AC4" s="164"/>
      <c r="AD4" s="165"/>
      <c r="AE4" s="166"/>
      <c r="AF4" s="135"/>
      <c r="AG4" s="136"/>
      <c r="AH4" s="137"/>
      <c r="AI4" s="183"/>
      <c r="AJ4" s="184"/>
      <c r="AK4" s="184"/>
      <c r="AL4" s="179"/>
      <c r="AM4" s="136"/>
      <c r="AN4" s="180"/>
      <c r="AO4" s="168"/>
      <c r="AP4" s="169"/>
    </row>
    <row r="5" spans="1:115" ht="23.1" customHeight="1">
      <c r="A5" s="125"/>
      <c r="B5" s="125"/>
      <c r="C5" s="125"/>
      <c r="D5" s="131" t="s">
        <v>2</v>
      </c>
      <c r="E5" s="131" t="s">
        <v>3</v>
      </c>
      <c r="F5" s="131" t="s">
        <v>4</v>
      </c>
      <c r="G5" s="107" t="s">
        <v>2</v>
      </c>
      <c r="H5" s="104" t="s">
        <v>3</v>
      </c>
      <c r="I5" s="104" t="s">
        <v>4</v>
      </c>
      <c r="J5" s="107" t="s">
        <v>2</v>
      </c>
      <c r="K5" s="104" t="s">
        <v>3</v>
      </c>
      <c r="L5" s="104" t="s">
        <v>4</v>
      </c>
      <c r="M5" s="107" t="s">
        <v>2</v>
      </c>
      <c r="N5" s="104" t="s">
        <v>3</v>
      </c>
      <c r="O5" s="104" t="s">
        <v>4</v>
      </c>
      <c r="P5" s="107" t="s">
        <v>2</v>
      </c>
      <c r="Q5" s="104" t="s">
        <v>3</v>
      </c>
      <c r="R5" s="104" t="s">
        <v>4</v>
      </c>
      <c r="S5" s="52"/>
      <c r="T5" s="107" t="s">
        <v>2</v>
      </c>
      <c r="U5" s="104" t="s">
        <v>3</v>
      </c>
      <c r="V5" s="104" t="s">
        <v>4</v>
      </c>
      <c r="W5" s="107" t="s">
        <v>2</v>
      </c>
      <c r="X5" s="104" t="s">
        <v>3</v>
      </c>
      <c r="Y5" s="104" t="s">
        <v>4</v>
      </c>
      <c r="Z5" s="107" t="s">
        <v>2</v>
      </c>
      <c r="AA5" s="104" t="s">
        <v>3</v>
      </c>
      <c r="AB5" s="104" t="s">
        <v>4</v>
      </c>
      <c r="AC5" s="107" t="s">
        <v>2</v>
      </c>
      <c r="AD5" s="104" t="s">
        <v>3</v>
      </c>
      <c r="AE5" s="104" t="s">
        <v>4</v>
      </c>
      <c r="AF5" s="107" t="s">
        <v>2</v>
      </c>
      <c r="AG5" s="104" t="s">
        <v>3</v>
      </c>
      <c r="AH5" s="104" t="s">
        <v>4</v>
      </c>
      <c r="AI5" s="107" t="s">
        <v>2</v>
      </c>
      <c r="AJ5" s="104" t="s">
        <v>3</v>
      </c>
      <c r="AK5" s="171" t="s">
        <v>4</v>
      </c>
      <c r="AL5" s="174" t="s">
        <v>2</v>
      </c>
      <c r="AM5" s="104" t="s">
        <v>3</v>
      </c>
      <c r="AN5" s="104" t="s">
        <v>4</v>
      </c>
      <c r="AO5" s="168"/>
      <c r="AP5" s="169"/>
      <c r="DJ5" s="10" t="s">
        <v>0</v>
      </c>
      <c r="DK5" s="4" t="s">
        <v>0</v>
      </c>
    </row>
    <row r="6" spans="1:115" ht="23.1" customHeight="1">
      <c r="A6" s="125"/>
      <c r="B6" s="125"/>
      <c r="C6" s="125"/>
      <c r="D6" s="108"/>
      <c r="E6" s="108"/>
      <c r="F6" s="108"/>
      <c r="G6" s="108"/>
      <c r="H6" s="105"/>
      <c r="I6" s="105"/>
      <c r="J6" s="108"/>
      <c r="K6" s="105"/>
      <c r="L6" s="105"/>
      <c r="M6" s="108"/>
      <c r="N6" s="105"/>
      <c r="O6" s="105"/>
      <c r="P6" s="108"/>
      <c r="Q6" s="105"/>
      <c r="R6" s="105"/>
      <c r="S6" s="49"/>
      <c r="T6" s="108"/>
      <c r="U6" s="105"/>
      <c r="V6" s="105"/>
      <c r="W6" s="108"/>
      <c r="X6" s="105"/>
      <c r="Y6" s="105"/>
      <c r="Z6" s="108"/>
      <c r="AA6" s="105"/>
      <c r="AB6" s="105"/>
      <c r="AC6" s="108"/>
      <c r="AD6" s="105"/>
      <c r="AE6" s="105"/>
      <c r="AF6" s="108"/>
      <c r="AG6" s="105"/>
      <c r="AH6" s="105"/>
      <c r="AI6" s="108"/>
      <c r="AJ6" s="105"/>
      <c r="AK6" s="172"/>
      <c r="AL6" s="175"/>
      <c r="AM6" s="105"/>
      <c r="AN6" s="105"/>
      <c r="AO6" s="168"/>
      <c r="AP6" s="169"/>
      <c r="DK6" s="4" t="s">
        <v>0</v>
      </c>
    </row>
    <row r="7" spans="1:115" ht="21.6" customHeight="1">
      <c r="A7" s="126"/>
      <c r="B7" s="126"/>
      <c r="C7" s="126"/>
      <c r="D7" s="109"/>
      <c r="E7" s="109"/>
      <c r="F7" s="109"/>
      <c r="G7" s="109"/>
      <c r="H7" s="106"/>
      <c r="I7" s="106"/>
      <c r="J7" s="109"/>
      <c r="K7" s="106"/>
      <c r="L7" s="106"/>
      <c r="M7" s="109"/>
      <c r="N7" s="106"/>
      <c r="O7" s="106"/>
      <c r="P7" s="109"/>
      <c r="Q7" s="106"/>
      <c r="R7" s="106"/>
      <c r="S7" s="52"/>
      <c r="T7" s="109"/>
      <c r="U7" s="106"/>
      <c r="V7" s="106"/>
      <c r="W7" s="109"/>
      <c r="X7" s="106"/>
      <c r="Y7" s="106"/>
      <c r="Z7" s="109"/>
      <c r="AA7" s="106"/>
      <c r="AB7" s="106"/>
      <c r="AC7" s="109"/>
      <c r="AD7" s="106"/>
      <c r="AE7" s="106"/>
      <c r="AF7" s="109"/>
      <c r="AG7" s="106"/>
      <c r="AH7" s="106"/>
      <c r="AI7" s="109"/>
      <c r="AJ7" s="106"/>
      <c r="AK7" s="173"/>
      <c r="AL7" s="176"/>
      <c r="AM7" s="106"/>
      <c r="AN7" s="106"/>
      <c r="AO7" s="170"/>
      <c r="AP7" s="142"/>
      <c r="DK7" s="4" t="s">
        <v>0</v>
      </c>
    </row>
    <row r="8" spans="1:115" ht="31.5" customHeight="1">
      <c r="A8" s="48"/>
      <c r="B8" s="48"/>
      <c r="C8" s="55"/>
      <c r="D8" s="56"/>
      <c r="E8" s="48"/>
      <c r="F8" s="48"/>
      <c r="G8" s="48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3"/>
      <c r="T8" s="57"/>
      <c r="U8" s="57"/>
      <c r="V8" s="57"/>
      <c r="W8" s="48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48"/>
      <c r="AM8" s="48"/>
      <c r="AN8" s="48"/>
      <c r="AO8" s="92"/>
      <c r="AP8" s="90"/>
    </row>
    <row r="9" spans="1:115" ht="39" customHeight="1">
      <c r="A9" s="88"/>
      <c r="B9" s="88" t="s">
        <v>95</v>
      </c>
      <c r="C9" s="89"/>
      <c r="D9" s="20">
        <v>10419</v>
      </c>
      <c r="E9" s="21">
        <v>5254</v>
      </c>
      <c r="F9" s="21">
        <v>5165</v>
      </c>
      <c r="G9" s="21">
        <v>4737</v>
      </c>
      <c r="H9" s="71">
        <v>2122</v>
      </c>
      <c r="I9" s="71">
        <v>2615</v>
      </c>
      <c r="J9" s="71">
        <v>2196</v>
      </c>
      <c r="K9" s="71">
        <v>925</v>
      </c>
      <c r="L9" s="71">
        <v>1271</v>
      </c>
      <c r="M9" s="71">
        <v>305</v>
      </c>
      <c r="N9" s="71">
        <v>208</v>
      </c>
      <c r="O9" s="71">
        <v>97</v>
      </c>
      <c r="P9" s="71">
        <v>48</v>
      </c>
      <c r="Q9" s="71">
        <v>32</v>
      </c>
      <c r="R9" s="71">
        <v>16</v>
      </c>
      <c r="S9" s="71"/>
      <c r="T9" s="71">
        <v>74</v>
      </c>
      <c r="U9" s="71">
        <v>62</v>
      </c>
      <c r="V9" s="71">
        <v>12</v>
      </c>
      <c r="W9" s="21">
        <v>2739</v>
      </c>
      <c r="X9" s="71">
        <v>1731</v>
      </c>
      <c r="Y9" s="71">
        <v>1008</v>
      </c>
      <c r="Z9" s="122" t="s">
        <v>111</v>
      </c>
      <c r="AA9" s="123"/>
      <c r="AB9" s="123"/>
      <c r="AC9" s="71">
        <v>54</v>
      </c>
      <c r="AD9" s="71">
        <v>27</v>
      </c>
      <c r="AE9" s="71">
        <v>27</v>
      </c>
      <c r="AF9" s="71">
        <v>258</v>
      </c>
      <c r="AG9" s="71">
        <v>145</v>
      </c>
      <c r="AH9" s="71">
        <v>113</v>
      </c>
      <c r="AI9" s="71">
        <v>8</v>
      </c>
      <c r="AJ9" s="71">
        <v>2</v>
      </c>
      <c r="AK9" s="71">
        <v>6</v>
      </c>
      <c r="AL9" s="72">
        <v>45.5</v>
      </c>
      <c r="AM9" s="72">
        <v>40.4</v>
      </c>
      <c r="AN9" s="72">
        <v>50.6</v>
      </c>
      <c r="AO9" s="93"/>
      <c r="AP9" s="91" t="s">
        <v>97</v>
      </c>
    </row>
    <row r="10" spans="1:115" ht="22.5" customHeight="1">
      <c r="A10" s="50"/>
      <c r="B10" s="50"/>
      <c r="C10" s="58"/>
      <c r="D10" s="20"/>
      <c r="E10" s="21"/>
      <c r="F10" s="21"/>
      <c r="G10" s="2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21"/>
      <c r="X10" s="71"/>
      <c r="Y10" s="71"/>
      <c r="Z10" s="123"/>
      <c r="AA10" s="123"/>
      <c r="AB10" s="123"/>
      <c r="AC10" s="71"/>
      <c r="AD10" s="71"/>
      <c r="AE10" s="71"/>
      <c r="AF10" s="71"/>
      <c r="AG10" s="71"/>
      <c r="AH10" s="71"/>
      <c r="AI10" s="71"/>
      <c r="AJ10" s="71"/>
      <c r="AK10" s="71"/>
      <c r="AL10" s="72"/>
      <c r="AM10" s="72"/>
      <c r="AN10" s="72"/>
      <c r="AO10" s="93"/>
      <c r="AP10" s="91"/>
    </row>
    <row r="11" spans="1:115" ht="39" customHeight="1">
      <c r="A11" s="88"/>
      <c r="B11" s="88" t="s">
        <v>96</v>
      </c>
      <c r="C11" s="89"/>
      <c r="D11" s="20">
        <f>SUM(E11:F11)</f>
        <v>10517</v>
      </c>
      <c r="E11" s="21">
        <f>H11+K11+N11+Q11+U11+X11+AA11+AD11+AG11+AJ11</f>
        <v>5261</v>
      </c>
      <c r="F11" s="21">
        <f>I11+L11+O11+R11+V11+Y11+AB11+AE11+AH11+AK11</f>
        <v>5256</v>
      </c>
      <c r="G11" s="21">
        <f t="shared" ref="G11:AK11" si="0">SUM(G13:G29)</f>
        <v>4943</v>
      </c>
      <c r="H11" s="21">
        <f t="shared" si="0"/>
        <v>2194</v>
      </c>
      <c r="I11" s="21">
        <f t="shared" si="0"/>
        <v>2749</v>
      </c>
      <c r="J11" s="21">
        <f t="shared" si="0"/>
        <v>2211</v>
      </c>
      <c r="K11" s="21">
        <f t="shared" si="0"/>
        <v>948</v>
      </c>
      <c r="L11" s="21">
        <f t="shared" si="0"/>
        <v>1263</v>
      </c>
      <c r="M11" s="21">
        <f t="shared" si="0"/>
        <v>267</v>
      </c>
      <c r="N11" s="21">
        <f t="shared" si="0"/>
        <v>175</v>
      </c>
      <c r="O11" s="21">
        <f t="shared" si="0"/>
        <v>92</v>
      </c>
      <c r="P11" s="21">
        <f t="shared" si="0"/>
        <v>35</v>
      </c>
      <c r="Q11" s="21">
        <f t="shared" si="0"/>
        <v>28</v>
      </c>
      <c r="R11" s="21">
        <f t="shared" si="0"/>
        <v>7</v>
      </c>
      <c r="S11" s="21"/>
      <c r="T11" s="21">
        <f t="shared" si="0"/>
        <v>76</v>
      </c>
      <c r="U11" s="21">
        <f t="shared" si="0"/>
        <v>68</v>
      </c>
      <c r="V11" s="21">
        <f t="shared" si="0"/>
        <v>8</v>
      </c>
      <c r="W11" s="21">
        <f t="shared" si="0"/>
        <v>2718</v>
      </c>
      <c r="X11" s="21">
        <f t="shared" si="0"/>
        <v>1734</v>
      </c>
      <c r="Y11" s="21">
        <f t="shared" si="0"/>
        <v>984</v>
      </c>
      <c r="Z11" s="21">
        <f t="shared" si="0"/>
        <v>28</v>
      </c>
      <c r="AA11" s="21">
        <f t="shared" si="0"/>
        <v>5</v>
      </c>
      <c r="AB11" s="21">
        <f t="shared" si="0"/>
        <v>23</v>
      </c>
      <c r="AC11" s="21">
        <f t="shared" si="0"/>
        <v>53</v>
      </c>
      <c r="AD11" s="21">
        <f t="shared" si="0"/>
        <v>17</v>
      </c>
      <c r="AE11" s="21">
        <f t="shared" si="0"/>
        <v>36</v>
      </c>
      <c r="AF11" s="21">
        <f t="shared" si="0"/>
        <v>177</v>
      </c>
      <c r="AG11" s="21">
        <f t="shared" si="0"/>
        <v>89</v>
      </c>
      <c r="AH11" s="21">
        <f t="shared" si="0"/>
        <v>88</v>
      </c>
      <c r="AI11" s="21">
        <f t="shared" si="0"/>
        <v>9</v>
      </c>
      <c r="AJ11" s="21">
        <f t="shared" si="0"/>
        <v>3</v>
      </c>
      <c r="AK11" s="21">
        <f t="shared" si="0"/>
        <v>6</v>
      </c>
      <c r="AL11" s="72">
        <f>IF(D11=0,REPT(" ",4)&amp;"-",ROUND(G11/D11*100,1))</f>
        <v>47</v>
      </c>
      <c r="AM11" s="72">
        <f>IF(E11=0,REPT(" ",4)&amp;"-",ROUND(H11/E11*100,1))</f>
        <v>41.7</v>
      </c>
      <c r="AN11" s="72">
        <f>IF(F11=0,REPT(" ",4)&amp;"-",ROUND(I11/F11*100,1))</f>
        <v>52.3</v>
      </c>
      <c r="AO11" s="93"/>
      <c r="AP11" s="91" t="s">
        <v>98</v>
      </c>
    </row>
    <row r="12" spans="1:115" ht="22.5" customHeight="1">
      <c r="A12" s="59"/>
      <c r="B12" s="59"/>
      <c r="C12" s="60"/>
      <c r="D12" s="21"/>
      <c r="E12" s="21"/>
      <c r="F12" s="21"/>
      <c r="G12" s="2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2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2"/>
      <c r="AM12" s="72"/>
      <c r="AN12" s="72"/>
      <c r="AO12" s="93"/>
      <c r="AP12" s="96"/>
    </row>
    <row r="13" spans="1:115" ht="45" customHeight="1">
      <c r="A13" s="61"/>
      <c r="B13" s="48" t="s">
        <v>29</v>
      </c>
      <c r="C13" s="62"/>
      <c r="D13" s="20">
        <f t="shared" ref="D13:D26" si="1">SUM(E13:F13)</f>
        <v>4829</v>
      </c>
      <c r="E13" s="21">
        <f t="shared" ref="E13:F26" si="2">H13+K13+N13+Q13+U13+X13+AA13+AD13+AG13+AJ13</f>
        <v>2437</v>
      </c>
      <c r="F13" s="21">
        <f t="shared" si="2"/>
        <v>2392</v>
      </c>
      <c r="G13" s="21">
        <f t="shared" ref="G13:G26" si="3">SUM(H13:I13)</f>
        <v>2392</v>
      </c>
      <c r="H13" s="71">
        <v>1079</v>
      </c>
      <c r="I13" s="71">
        <v>1313</v>
      </c>
      <c r="J13" s="71">
        <f t="shared" ref="J13:J26" si="4">SUM(K13:L13)</f>
        <v>878</v>
      </c>
      <c r="K13" s="71">
        <v>377</v>
      </c>
      <c r="L13" s="71">
        <v>501</v>
      </c>
      <c r="M13" s="71">
        <f t="shared" ref="M13:M26" si="5">SUM(N13:O13)</f>
        <v>212</v>
      </c>
      <c r="N13" s="71">
        <v>144</v>
      </c>
      <c r="O13" s="71">
        <v>68</v>
      </c>
      <c r="P13" s="71">
        <f t="shared" ref="P13:P26" si="6">SUM(Q13:R13)</f>
        <v>8</v>
      </c>
      <c r="Q13" s="71">
        <v>6</v>
      </c>
      <c r="R13" s="71">
        <v>2</v>
      </c>
      <c r="S13" s="71"/>
      <c r="T13" s="71">
        <f t="shared" ref="T13:T26" si="7">SUM(U13:V13)</f>
        <v>21</v>
      </c>
      <c r="U13" s="71">
        <v>19</v>
      </c>
      <c r="V13" s="71">
        <v>2</v>
      </c>
      <c r="W13" s="21">
        <f t="shared" ref="W13:Z26" si="8">SUM(X13:Y13)</f>
        <v>1170</v>
      </c>
      <c r="X13" s="71">
        <v>750</v>
      </c>
      <c r="Y13" s="71">
        <v>420</v>
      </c>
      <c r="Z13" s="71">
        <f t="shared" si="8"/>
        <v>8</v>
      </c>
      <c r="AA13" s="71">
        <v>0</v>
      </c>
      <c r="AB13" s="71">
        <v>8</v>
      </c>
      <c r="AC13" s="21">
        <f t="shared" ref="AC13:AC26" si="9">SUM(AD13:AE13)</f>
        <v>31</v>
      </c>
      <c r="AD13" s="71">
        <v>12</v>
      </c>
      <c r="AE13" s="71">
        <v>19</v>
      </c>
      <c r="AF13" s="71">
        <f t="shared" ref="AF13:AF26" si="10">SUM(AG13:AH13)</f>
        <v>100</v>
      </c>
      <c r="AG13" s="71">
        <v>47</v>
      </c>
      <c r="AH13" s="71">
        <v>53</v>
      </c>
      <c r="AI13" s="71">
        <f t="shared" ref="AI13:AI26" si="11">SUM(AJ13:AK13)</f>
        <v>9</v>
      </c>
      <c r="AJ13" s="71">
        <v>3</v>
      </c>
      <c r="AK13" s="71">
        <v>6</v>
      </c>
      <c r="AL13" s="72">
        <f t="shared" ref="AL13:AL29" si="12">IF(D13=0,REPT(" ",4)&amp;"-",ROUND(G13/D13*100,1))</f>
        <v>49.5</v>
      </c>
      <c r="AM13" s="72">
        <f t="shared" ref="AM13:AM29" si="13">IF(E13=0,REPT(" ",4)&amp;"-",ROUND(H13/E13*100,1))</f>
        <v>44.3</v>
      </c>
      <c r="AN13" s="72">
        <f t="shared" ref="AN13:AN26" si="14">IF(F13=0,REPT(" ",4)&amp;"-",ROUND(I13/F13*100,1))</f>
        <v>54.9</v>
      </c>
      <c r="AO13" s="95"/>
      <c r="AP13" s="91" t="s">
        <v>5</v>
      </c>
    </row>
    <row r="14" spans="1:115" ht="45" customHeight="1">
      <c r="A14" s="63"/>
      <c r="B14" s="50" t="s">
        <v>30</v>
      </c>
      <c r="C14" s="64"/>
      <c r="D14" s="20">
        <f t="shared" si="1"/>
        <v>928</v>
      </c>
      <c r="E14" s="21">
        <f t="shared" si="2"/>
        <v>414</v>
      </c>
      <c r="F14" s="21">
        <f t="shared" si="2"/>
        <v>514</v>
      </c>
      <c r="G14" s="21">
        <f t="shared" si="3"/>
        <v>535</v>
      </c>
      <c r="H14" s="71">
        <v>224</v>
      </c>
      <c r="I14" s="71">
        <v>311</v>
      </c>
      <c r="J14" s="71">
        <f t="shared" si="4"/>
        <v>212</v>
      </c>
      <c r="K14" s="71">
        <v>87</v>
      </c>
      <c r="L14" s="71">
        <v>125</v>
      </c>
      <c r="M14" s="71">
        <f t="shared" si="5"/>
        <v>5</v>
      </c>
      <c r="N14" s="71">
        <v>4</v>
      </c>
      <c r="O14" s="71">
        <v>1</v>
      </c>
      <c r="P14" s="71">
        <f t="shared" si="6"/>
        <v>3</v>
      </c>
      <c r="Q14" s="71">
        <v>3</v>
      </c>
      <c r="R14" s="71">
        <v>0</v>
      </c>
      <c r="S14" s="71"/>
      <c r="T14" s="71">
        <f t="shared" si="7"/>
        <v>5</v>
      </c>
      <c r="U14" s="71">
        <v>5</v>
      </c>
      <c r="V14" s="71">
        <v>0</v>
      </c>
      <c r="W14" s="21">
        <f t="shared" si="8"/>
        <v>145</v>
      </c>
      <c r="X14" s="71">
        <v>81</v>
      </c>
      <c r="Y14" s="71">
        <v>64</v>
      </c>
      <c r="Z14" s="71">
        <f t="shared" si="8"/>
        <v>5</v>
      </c>
      <c r="AA14" s="71">
        <v>0</v>
      </c>
      <c r="AB14" s="71">
        <v>5</v>
      </c>
      <c r="AC14" s="21">
        <f t="shared" si="9"/>
        <v>1</v>
      </c>
      <c r="AD14" s="71">
        <v>0</v>
      </c>
      <c r="AE14" s="71">
        <v>1</v>
      </c>
      <c r="AF14" s="71">
        <f t="shared" si="10"/>
        <v>17</v>
      </c>
      <c r="AG14" s="71">
        <v>10</v>
      </c>
      <c r="AH14" s="71">
        <v>7</v>
      </c>
      <c r="AI14" s="71">
        <f t="shared" si="11"/>
        <v>0</v>
      </c>
      <c r="AJ14" s="71">
        <v>0</v>
      </c>
      <c r="AK14" s="71">
        <v>0</v>
      </c>
      <c r="AL14" s="72">
        <f t="shared" si="12"/>
        <v>57.7</v>
      </c>
      <c r="AM14" s="72">
        <f t="shared" si="13"/>
        <v>54.1</v>
      </c>
      <c r="AN14" s="72">
        <f t="shared" si="14"/>
        <v>60.5</v>
      </c>
      <c r="AO14" s="93"/>
      <c r="AP14" s="91" t="s">
        <v>6</v>
      </c>
    </row>
    <row r="15" spans="1:115" ht="45" customHeight="1">
      <c r="A15" s="63"/>
      <c r="B15" s="50" t="s">
        <v>31</v>
      </c>
      <c r="C15" s="64"/>
      <c r="D15" s="20">
        <f t="shared" si="1"/>
        <v>813</v>
      </c>
      <c r="E15" s="21">
        <f t="shared" si="2"/>
        <v>401</v>
      </c>
      <c r="F15" s="21">
        <f t="shared" si="2"/>
        <v>412</v>
      </c>
      <c r="G15" s="21">
        <f t="shared" si="3"/>
        <v>372</v>
      </c>
      <c r="H15" s="71">
        <v>157</v>
      </c>
      <c r="I15" s="71">
        <v>215</v>
      </c>
      <c r="J15" s="71">
        <f t="shared" si="4"/>
        <v>154</v>
      </c>
      <c r="K15" s="71">
        <v>60</v>
      </c>
      <c r="L15" s="71">
        <v>94</v>
      </c>
      <c r="M15" s="71">
        <f t="shared" si="5"/>
        <v>15</v>
      </c>
      <c r="N15" s="71">
        <v>12</v>
      </c>
      <c r="O15" s="71">
        <v>3</v>
      </c>
      <c r="P15" s="71">
        <f t="shared" si="6"/>
        <v>0</v>
      </c>
      <c r="Q15" s="71">
        <v>0</v>
      </c>
      <c r="R15" s="71">
        <v>0</v>
      </c>
      <c r="S15" s="71"/>
      <c r="T15" s="71">
        <f t="shared" si="7"/>
        <v>2</v>
      </c>
      <c r="U15" s="71">
        <v>2</v>
      </c>
      <c r="V15" s="71">
        <v>0</v>
      </c>
      <c r="W15" s="21">
        <f t="shared" si="8"/>
        <v>265</v>
      </c>
      <c r="X15" s="71">
        <v>169</v>
      </c>
      <c r="Y15" s="71">
        <v>96</v>
      </c>
      <c r="Z15" s="71">
        <f t="shared" si="8"/>
        <v>2</v>
      </c>
      <c r="AA15" s="71">
        <v>1</v>
      </c>
      <c r="AB15" s="71">
        <v>1</v>
      </c>
      <c r="AC15" s="21">
        <f t="shared" si="9"/>
        <v>1</v>
      </c>
      <c r="AD15" s="71">
        <v>0</v>
      </c>
      <c r="AE15" s="71">
        <v>1</v>
      </c>
      <c r="AF15" s="71">
        <f t="shared" si="10"/>
        <v>2</v>
      </c>
      <c r="AG15" s="71">
        <v>0</v>
      </c>
      <c r="AH15" s="71">
        <v>2</v>
      </c>
      <c r="AI15" s="71">
        <f t="shared" si="11"/>
        <v>0</v>
      </c>
      <c r="AJ15" s="71">
        <v>0</v>
      </c>
      <c r="AK15" s="71">
        <v>0</v>
      </c>
      <c r="AL15" s="72">
        <f t="shared" si="12"/>
        <v>45.8</v>
      </c>
      <c r="AM15" s="72">
        <f t="shared" si="13"/>
        <v>39.200000000000003</v>
      </c>
      <c r="AN15" s="72">
        <f t="shared" si="14"/>
        <v>52.2</v>
      </c>
      <c r="AO15" s="93"/>
      <c r="AP15" s="91" t="s">
        <v>7</v>
      </c>
    </row>
    <row r="16" spans="1:115" ht="45" customHeight="1">
      <c r="A16" s="63"/>
      <c r="B16" s="50" t="s">
        <v>32</v>
      </c>
      <c r="C16" s="64"/>
      <c r="D16" s="20">
        <f t="shared" si="1"/>
        <v>891</v>
      </c>
      <c r="E16" s="21">
        <f t="shared" si="2"/>
        <v>410</v>
      </c>
      <c r="F16" s="21">
        <f t="shared" si="2"/>
        <v>481</v>
      </c>
      <c r="G16" s="21">
        <f t="shared" si="3"/>
        <v>358</v>
      </c>
      <c r="H16" s="71">
        <v>128</v>
      </c>
      <c r="I16" s="71">
        <v>230</v>
      </c>
      <c r="J16" s="71">
        <f t="shared" si="4"/>
        <v>205</v>
      </c>
      <c r="K16" s="71">
        <v>69</v>
      </c>
      <c r="L16" s="71">
        <v>136</v>
      </c>
      <c r="M16" s="71">
        <f t="shared" si="5"/>
        <v>8</v>
      </c>
      <c r="N16" s="71">
        <v>1</v>
      </c>
      <c r="O16" s="71">
        <v>7</v>
      </c>
      <c r="P16" s="71">
        <f t="shared" si="6"/>
        <v>0</v>
      </c>
      <c r="Q16" s="71">
        <v>0</v>
      </c>
      <c r="R16" s="71">
        <v>0</v>
      </c>
      <c r="S16" s="71"/>
      <c r="T16" s="71">
        <f t="shared" si="7"/>
        <v>3</v>
      </c>
      <c r="U16" s="71">
        <v>3</v>
      </c>
      <c r="V16" s="71">
        <v>0</v>
      </c>
      <c r="W16" s="21">
        <f t="shared" si="8"/>
        <v>294</v>
      </c>
      <c r="X16" s="71">
        <v>201</v>
      </c>
      <c r="Y16" s="71">
        <v>93</v>
      </c>
      <c r="Z16" s="71">
        <f t="shared" si="8"/>
        <v>0</v>
      </c>
      <c r="AA16" s="71">
        <v>0</v>
      </c>
      <c r="AB16" s="71">
        <v>0</v>
      </c>
      <c r="AC16" s="21">
        <f t="shared" si="9"/>
        <v>12</v>
      </c>
      <c r="AD16" s="71">
        <v>2</v>
      </c>
      <c r="AE16" s="71">
        <v>10</v>
      </c>
      <c r="AF16" s="71">
        <f t="shared" si="10"/>
        <v>11</v>
      </c>
      <c r="AG16" s="71">
        <v>6</v>
      </c>
      <c r="AH16" s="71">
        <v>5</v>
      </c>
      <c r="AI16" s="71">
        <f t="shared" si="11"/>
        <v>0</v>
      </c>
      <c r="AJ16" s="71">
        <v>0</v>
      </c>
      <c r="AK16" s="71">
        <v>0</v>
      </c>
      <c r="AL16" s="72">
        <f t="shared" si="12"/>
        <v>40.200000000000003</v>
      </c>
      <c r="AM16" s="72">
        <f t="shared" si="13"/>
        <v>31.2</v>
      </c>
      <c r="AN16" s="72">
        <f t="shared" si="14"/>
        <v>47.8</v>
      </c>
      <c r="AO16" s="93"/>
      <c r="AP16" s="91" t="s">
        <v>8</v>
      </c>
    </row>
    <row r="17" spans="1:42" ht="45" customHeight="1">
      <c r="A17" s="63"/>
      <c r="B17" s="50" t="s">
        <v>33</v>
      </c>
      <c r="C17" s="64"/>
      <c r="D17" s="20">
        <f t="shared" si="1"/>
        <v>535</v>
      </c>
      <c r="E17" s="21">
        <f t="shared" si="2"/>
        <v>262</v>
      </c>
      <c r="F17" s="21">
        <f t="shared" si="2"/>
        <v>273</v>
      </c>
      <c r="G17" s="21">
        <f t="shared" si="3"/>
        <v>235</v>
      </c>
      <c r="H17" s="71">
        <v>111</v>
      </c>
      <c r="I17" s="71">
        <v>124</v>
      </c>
      <c r="J17" s="71">
        <f t="shared" si="4"/>
        <v>133</v>
      </c>
      <c r="K17" s="71">
        <v>50</v>
      </c>
      <c r="L17" s="71">
        <v>83</v>
      </c>
      <c r="M17" s="71">
        <f t="shared" si="5"/>
        <v>13</v>
      </c>
      <c r="N17" s="71">
        <v>5</v>
      </c>
      <c r="O17" s="71">
        <v>8</v>
      </c>
      <c r="P17" s="71">
        <f t="shared" si="6"/>
        <v>3</v>
      </c>
      <c r="Q17" s="71">
        <v>1</v>
      </c>
      <c r="R17" s="71">
        <v>2</v>
      </c>
      <c r="S17" s="71"/>
      <c r="T17" s="71">
        <f t="shared" si="7"/>
        <v>2</v>
      </c>
      <c r="U17" s="71">
        <v>2</v>
      </c>
      <c r="V17" s="71">
        <v>0</v>
      </c>
      <c r="W17" s="21">
        <f t="shared" si="8"/>
        <v>143</v>
      </c>
      <c r="X17" s="71">
        <v>90</v>
      </c>
      <c r="Y17" s="71">
        <v>53</v>
      </c>
      <c r="Z17" s="71">
        <f t="shared" si="8"/>
        <v>1</v>
      </c>
      <c r="AA17" s="71">
        <v>0</v>
      </c>
      <c r="AB17" s="71">
        <v>1</v>
      </c>
      <c r="AC17" s="21">
        <f t="shared" si="9"/>
        <v>2</v>
      </c>
      <c r="AD17" s="71">
        <v>1</v>
      </c>
      <c r="AE17" s="71">
        <v>1</v>
      </c>
      <c r="AF17" s="71">
        <f t="shared" si="10"/>
        <v>3</v>
      </c>
      <c r="AG17" s="71">
        <v>2</v>
      </c>
      <c r="AH17" s="71">
        <v>1</v>
      </c>
      <c r="AI17" s="71">
        <f t="shared" si="11"/>
        <v>0</v>
      </c>
      <c r="AJ17" s="71">
        <v>0</v>
      </c>
      <c r="AK17" s="71">
        <v>0</v>
      </c>
      <c r="AL17" s="72">
        <f t="shared" si="12"/>
        <v>43.9</v>
      </c>
      <c r="AM17" s="72">
        <f t="shared" si="13"/>
        <v>42.4</v>
      </c>
      <c r="AN17" s="72">
        <f t="shared" si="14"/>
        <v>45.4</v>
      </c>
      <c r="AO17" s="93"/>
      <c r="AP17" s="91" t="s">
        <v>9</v>
      </c>
    </row>
    <row r="18" spans="1:42" ht="45" customHeight="1">
      <c r="A18" s="63"/>
      <c r="B18" s="50" t="s">
        <v>34</v>
      </c>
      <c r="C18" s="58"/>
      <c r="D18" s="20">
        <f t="shared" si="1"/>
        <v>264</v>
      </c>
      <c r="E18" s="21">
        <f t="shared" si="2"/>
        <v>152</v>
      </c>
      <c r="F18" s="21">
        <f t="shared" si="2"/>
        <v>112</v>
      </c>
      <c r="G18" s="21">
        <f t="shared" si="3"/>
        <v>162</v>
      </c>
      <c r="H18" s="71">
        <v>91</v>
      </c>
      <c r="I18" s="71">
        <v>71</v>
      </c>
      <c r="J18" s="71">
        <f t="shared" si="4"/>
        <v>48</v>
      </c>
      <c r="K18" s="71">
        <v>22</v>
      </c>
      <c r="L18" s="71">
        <v>26</v>
      </c>
      <c r="M18" s="71">
        <f t="shared" si="5"/>
        <v>0</v>
      </c>
      <c r="N18" s="71">
        <v>0</v>
      </c>
      <c r="O18" s="71">
        <v>0</v>
      </c>
      <c r="P18" s="71">
        <f t="shared" si="6"/>
        <v>15</v>
      </c>
      <c r="Q18" s="71">
        <v>13</v>
      </c>
      <c r="R18" s="71">
        <v>2</v>
      </c>
      <c r="S18" s="71"/>
      <c r="T18" s="71">
        <f t="shared" si="7"/>
        <v>0</v>
      </c>
      <c r="U18" s="71">
        <v>0</v>
      </c>
      <c r="V18" s="71">
        <v>0</v>
      </c>
      <c r="W18" s="21">
        <f t="shared" si="8"/>
        <v>36</v>
      </c>
      <c r="X18" s="71">
        <v>26</v>
      </c>
      <c r="Y18" s="71">
        <v>10</v>
      </c>
      <c r="Z18" s="71">
        <f t="shared" si="8"/>
        <v>0</v>
      </c>
      <c r="AA18" s="71">
        <v>0</v>
      </c>
      <c r="AB18" s="71">
        <v>0</v>
      </c>
      <c r="AC18" s="21">
        <f t="shared" si="9"/>
        <v>1</v>
      </c>
      <c r="AD18" s="71">
        <v>0</v>
      </c>
      <c r="AE18" s="71">
        <v>1</v>
      </c>
      <c r="AF18" s="71">
        <f t="shared" si="10"/>
        <v>2</v>
      </c>
      <c r="AG18" s="71">
        <v>0</v>
      </c>
      <c r="AH18" s="71">
        <v>2</v>
      </c>
      <c r="AI18" s="71">
        <f t="shared" si="11"/>
        <v>0</v>
      </c>
      <c r="AJ18" s="71">
        <v>0</v>
      </c>
      <c r="AK18" s="71">
        <v>0</v>
      </c>
      <c r="AL18" s="72">
        <f t="shared" si="12"/>
        <v>61.4</v>
      </c>
      <c r="AM18" s="72">
        <f t="shared" si="13"/>
        <v>59.9</v>
      </c>
      <c r="AN18" s="72">
        <f t="shared" si="14"/>
        <v>63.4</v>
      </c>
      <c r="AO18" s="93"/>
      <c r="AP18" s="91" t="s">
        <v>10</v>
      </c>
    </row>
    <row r="19" spans="1:42" ht="45" customHeight="1">
      <c r="A19" s="50"/>
      <c r="B19" s="50" t="s">
        <v>35</v>
      </c>
      <c r="C19" s="65"/>
      <c r="D19" s="20">
        <f t="shared" si="1"/>
        <v>204</v>
      </c>
      <c r="E19" s="21">
        <f t="shared" si="2"/>
        <v>104</v>
      </c>
      <c r="F19" s="21">
        <f t="shared" si="2"/>
        <v>100</v>
      </c>
      <c r="G19" s="21">
        <f t="shared" si="3"/>
        <v>39</v>
      </c>
      <c r="H19" s="71">
        <v>18</v>
      </c>
      <c r="I19" s="71">
        <v>21</v>
      </c>
      <c r="J19" s="71">
        <f t="shared" si="4"/>
        <v>64</v>
      </c>
      <c r="K19" s="71">
        <v>17</v>
      </c>
      <c r="L19" s="71">
        <v>47</v>
      </c>
      <c r="M19" s="71">
        <f t="shared" si="5"/>
        <v>0</v>
      </c>
      <c r="N19" s="71">
        <v>0</v>
      </c>
      <c r="O19" s="71">
        <v>0</v>
      </c>
      <c r="P19" s="71">
        <f t="shared" si="6"/>
        <v>0</v>
      </c>
      <c r="Q19" s="71">
        <v>0</v>
      </c>
      <c r="R19" s="71">
        <v>0</v>
      </c>
      <c r="S19" s="71"/>
      <c r="T19" s="71">
        <f t="shared" si="7"/>
        <v>0</v>
      </c>
      <c r="U19" s="71">
        <v>0</v>
      </c>
      <c r="V19" s="71">
        <v>0</v>
      </c>
      <c r="W19" s="21">
        <f t="shared" si="8"/>
        <v>101</v>
      </c>
      <c r="X19" s="71">
        <v>69</v>
      </c>
      <c r="Y19" s="71">
        <v>32</v>
      </c>
      <c r="Z19" s="71">
        <f t="shared" si="8"/>
        <v>0</v>
      </c>
      <c r="AA19" s="71">
        <v>0</v>
      </c>
      <c r="AB19" s="71">
        <v>0</v>
      </c>
      <c r="AC19" s="21">
        <f t="shared" si="9"/>
        <v>0</v>
      </c>
      <c r="AD19" s="71">
        <v>0</v>
      </c>
      <c r="AE19" s="71">
        <v>0</v>
      </c>
      <c r="AF19" s="71">
        <f t="shared" si="10"/>
        <v>0</v>
      </c>
      <c r="AG19" s="71">
        <v>0</v>
      </c>
      <c r="AH19" s="71">
        <v>0</v>
      </c>
      <c r="AI19" s="71">
        <f t="shared" si="11"/>
        <v>0</v>
      </c>
      <c r="AJ19" s="71">
        <v>0</v>
      </c>
      <c r="AK19" s="71">
        <v>0</v>
      </c>
      <c r="AL19" s="72">
        <f t="shared" si="12"/>
        <v>19.100000000000001</v>
      </c>
      <c r="AM19" s="72">
        <f t="shared" si="13"/>
        <v>17.3</v>
      </c>
      <c r="AN19" s="72">
        <f t="shared" si="14"/>
        <v>21</v>
      </c>
      <c r="AO19" s="93"/>
      <c r="AP19" s="91" t="s">
        <v>11</v>
      </c>
    </row>
    <row r="20" spans="1:42" ht="45" customHeight="1">
      <c r="A20" s="50"/>
      <c r="B20" s="50" t="s">
        <v>50</v>
      </c>
      <c r="C20" s="65"/>
      <c r="D20" s="20">
        <f t="shared" si="1"/>
        <v>224</v>
      </c>
      <c r="E20" s="21">
        <f t="shared" si="2"/>
        <v>122</v>
      </c>
      <c r="F20" s="21">
        <f t="shared" si="2"/>
        <v>102</v>
      </c>
      <c r="G20" s="21">
        <f t="shared" si="3"/>
        <v>100</v>
      </c>
      <c r="H20" s="71">
        <v>50</v>
      </c>
      <c r="I20" s="71">
        <v>50</v>
      </c>
      <c r="J20" s="71">
        <f t="shared" si="4"/>
        <v>57</v>
      </c>
      <c r="K20" s="71">
        <v>29</v>
      </c>
      <c r="L20" s="71">
        <v>28</v>
      </c>
      <c r="M20" s="71">
        <f t="shared" si="5"/>
        <v>6</v>
      </c>
      <c r="N20" s="71">
        <v>6</v>
      </c>
      <c r="O20" s="71">
        <v>0</v>
      </c>
      <c r="P20" s="71">
        <f t="shared" si="6"/>
        <v>0</v>
      </c>
      <c r="Q20" s="71">
        <v>0</v>
      </c>
      <c r="R20" s="71">
        <v>0</v>
      </c>
      <c r="S20" s="71"/>
      <c r="T20" s="71">
        <f t="shared" si="7"/>
        <v>7</v>
      </c>
      <c r="U20" s="71">
        <v>5</v>
      </c>
      <c r="V20" s="71">
        <v>2</v>
      </c>
      <c r="W20" s="21">
        <f t="shared" si="8"/>
        <v>42</v>
      </c>
      <c r="X20" s="71">
        <v>26</v>
      </c>
      <c r="Y20" s="71">
        <v>16</v>
      </c>
      <c r="Z20" s="71">
        <f t="shared" si="8"/>
        <v>2</v>
      </c>
      <c r="AA20" s="71">
        <v>2</v>
      </c>
      <c r="AB20" s="71">
        <v>0</v>
      </c>
      <c r="AC20" s="21">
        <f t="shared" si="9"/>
        <v>4</v>
      </c>
      <c r="AD20" s="71">
        <v>2</v>
      </c>
      <c r="AE20" s="71">
        <v>2</v>
      </c>
      <c r="AF20" s="71">
        <f t="shared" si="10"/>
        <v>6</v>
      </c>
      <c r="AG20" s="71">
        <v>2</v>
      </c>
      <c r="AH20" s="71">
        <v>4</v>
      </c>
      <c r="AI20" s="71">
        <f t="shared" si="11"/>
        <v>0</v>
      </c>
      <c r="AJ20" s="71">
        <v>0</v>
      </c>
      <c r="AK20" s="71">
        <v>0</v>
      </c>
      <c r="AL20" s="72">
        <f t="shared" si="12"/>
        <v>44.6</v>
      </c>
      <c r="AM20" s="72">
        <f t="shared" si="13"/>
        <v>41</v>
      </c>
      <c r="AN20" s="72">
        <f t="shared" si="14"/>
        <v>49</v>
      </c>
      <c r="AO20" s="93"/>
      <c r="AP20" s="91" t="s">
        <v>12</v>
      </c>
    </row>
    <row r="21" spans="1:42" ht="45" customHeight="1">
      <c r="A21" s="50"/>
      <c r="B21" s="50" t="s">
        <v>51</v>
      </c>
      <c r="C21" s="64"/>
      <c r="D21" s="20">
        <f t="shared" si="1"/>
        <v>157</v>
      </c>
      <c r="E21" s="21">
        <f t="shared" si="2"/>
        <v>89</v>
      </c>
      <c r="F21" s="21">
        <f t="shared" si="2"/>
        <v>68</v>
      </c>
      <c r="G21" s="21">
        <f t="shared" si="3"/>
        <v>85</v>
      </c>
      <c r="H21" s="71">
        <v>45</v>
      </c>
      <c r="I21" s="71">
        <v>40</v>
      </c>
      <c r="J21" s="71">
        <f t="shared" si="4"/>
        <v>43</v>
      </c>
      <c r="K21" s="71">
        <v>27</v>
      </c>
      <c r="L21" s="71">
        <v>16</v>
      </c>
      <c r="M21" s="71">
        <f t="shared" si="5"/>
        <v>3</v>
      </c>
      <c r="N21" s="71">
        <v>2</v>
      </c>
      <c r="O21" s="71">
        <v>1</v>
      </c>
      <c r="P21" s="71">
        <f t="shared" si="6"/>
        <v>1</v>
      </c>
      <c r="Q21" s="71">
        <v>1</v>
      </c>
      <c r="R21" s="71">
        <v>0</v>
      </c>
      <c r="S21" s="71"/>
      <c r="T21" s="71">
        <f t="shared" si="7"/>
        <v>0</v>
      </c>
      <c r="U21" s="71">
        <v>0</v>
      </c>
      <c r="V21" s="71">
        <v>0</v>
      </c>
      <c r="W21" s="21">
        <f t="shared" si="8"/>
        <v>25</v>
      </c>
      <c r="X21" s="71">
        <v>14</v>
      </c>
      <c r="Y21" s="71">
        <v>11</v>
      </c>
      <c r="Z21" s="71">
        <f t="shared" si="8"/>
        <v>0</v>
      </c>
      <c r="AA21" s="71">
        <v>0</v>
      </c>
      <c r="AB21" s="71">
        <v>0</v>
      </c>
      <c r="AC21" s="21">
        <f t="shared" si="9"/>
        <v>0</v>
      </c>
      <c r="AD21" s="71">
        <v>0</v>
      </c>
      <c r="AE21" s="71">
        <v>0</v>
      </c>
      <c r="AF21" s="71">
        <f t="shared" si="10"/>
        <v>0</v>
      </c>
      <c r="AG21" s="71">
        <v>0</v>
      </c>
      <c r="AH21" s="71">
        <v>0</v>
      </c>
      <c r="AI21" s="71">
        <f t="shared" si="11"/>
        <v>0</v>
      </c>
      <c r="AJ21" s="71">
        <v>0</v>
      </c>
      <c r="AK21" s="71">
        <v>0</v>
      </c>
      <c r="AL21" s="72">
        <f t="shared" si="12"/>
        <v>54.1</v>
      </c>
      <c r="AM21" s="72">
        <f t="shared" si="13"/>
        <v>50.6</v>
      </c>
      <c r="AN21" s="72">
        <f t="shared" si="14"/>
        <v>58.8</v>
      </c>
      <c r="AO21" s="93"/>
      <c r="AP21" s="91" t="s">
        <v>13</v>
      </c>
    </row>
    <row r="22" spans="1:42" ht="45" customHeight="1">
      <c r="A22" s="63"/>
      <c r="B22" s="50" t="s">
        <v>52</v>
      </c>
      <c r="C22" s="64"/>
      <c r="D22" s="20">
        <f t="shared" si="1"/>
        <v>284</v>
      </c>
      <c r="E22" s="21">
        <f t="shared" si="2"/>
        <v>143</v>
      </c>
      <c r="F22" s="21">
        <f t="shared" si="2"/>
        <v>141</v>
      </c>
      <c r="G22" s="21">
        <f t="shared" si="3"/>
        <v>175</v>
      </c>
      <c r="H22" s="71">
        <v>84</v>
      </c>
      <c r="I22" s="71">
        <v>91</v>
      </c>
      <c r="J22" s="71">
        <f t="shared" si="4"/>
        <v>59</v>
      </c>
      <c r="K22" s="71">
        <v>31</v>
      </c>
      <c r="L22" s="71">
        <v>28</v>
      </c>
      <c r="M22" s="71">
        <f t="shared" si="5"/>
        <v>0</v>
      </c>
      <c r="N22" s="71">
        <v>0</v>
      </c>
      <c r="O22" s="71">
        <v>0</v>
      </c>
      <c r="P22" s="71">
        <f t="shared" si="6"/>
        <v>0</v>
      </c>
      <c r="Q22" s="71">
        <v>0</v>
      </c>
      <c r="R22" s="71">
        <v>0</v>
      </c>
      <c r="S22" s="71"/>
      <c r="T22" s="71">
        <f t="shared" si="7"/>
        <v>2</v>
      </c>
      <c r="U22" s="71">
        <v>2</v>
      </c>
      <c r="V22" s="71">
        <v>0</v>
      </c>
      <c r="W22" s="21">
        <f t="shared" si="8"/>
        <v>42</v>
      </c>
      <c r="X22" s="71">
        <v>22</v>
      </c>
      <c r="Y22" s="71">
        <v>20</v>
      </c>
      <c r="Z22" s="71">
        <f t="shared" si="8"/>
        <v>1</v>
      </c>
      <c r="AA22" s="71">
        <v>0</v>
      </c>
      <c r="AB22" s="71">
        <v>1</v>
      </c>
      <c r="AC22" s="21">
        <f t="shared" si="9"/>
        <v>0</v>
      </c>
      <c r="AD22" s="71">
        <v>0</v>
      </c>
      <c r="AE22" s="71">
        <v>0</v>
      </c>
      <c r="AF22" s="71">
        <f t="shared" si="10"/>
        <v>5</v>
      </c>
      <c r="AG22" s="71">
        <v>4</v>
      </c>
      <c r="AH22" s="71">
        <v>1</v>
      </c>
      <c r="AI22" s="71">
        <f t="shared" si="11"/>
        <v>0</v>
      </c>
      <c r="AJ22" s="71">
        <v>0</v>
      </c>
      <c r="AK22" s="71">
        <v>0</v>
      </c>
      <c r="AL22" s="72">
        <f t="shared" si="12"/>
        <v>61.6</v>
      </c>
      <c r="AM22" s="72">
        <f t="shared" si="13"/>
        <v>58.7</v>
      </c>
      <c r="AN22" s="72">
        <f t="shared" si="14"/>
        <v>64.5</v>
      </c>
      <c r="AO22" s="93"/>
      <c r="AP22" s="91" t="s">
        <v>14</v>
      </c>
    </row>
    <row r="23" spans="1:42" ht="45" customHeight="1">
      <c r="A23" s="63"/>
      <c r="B23" s="50" t="s">
        <v>53</v>
      </c>
      <c r="C23" s="64"/>
      <c r="D23" s="20">
        <f t="shared" si="1"/>
        <v>558</v>
      </c>
      <c r="E23" s="21">
        <f t="shared" si="2"/>
        <v>291</v>
      </c>
      <c r="F23" s="21">
        <f t="shared" si="2"/>
        <v>267</v>
      </c>
      <c r="G23" s="21">
        <f t="shared" si="3"/>
        <v>255</v>
      </c>
      <c r="H23" s="71">
        <v>108</v>
      </c>
      <c r="I23" s="71">
        <v>147</v>
      </c>
      <c r="J23" s="71">
        <f t="shared" si="4"/>
        <v>114</v>
      </c>
      <c r="K23" s="71">
        <v>53</v>
      </c>
      <c r="L23" s="71">
        <v>61</v>
      </c>
      <c r="M23" s="71">
        <f t="shared" si="5"/>
        <v>0</v>
      </c>
      <c r="N23" s="71">
        <v>0</v>
      </c>
      <c r="O23" s="71">
        <v>0</v>
      </c>
      <c r="P23" s="71">
        <f t="shared" si="6"/>
        <v>3</v>
      </c>
      <c r="Q23" s="71">
        <v>3</v>
      </c>
      <c r="R23" s="71">
        <v>0</v>
      </c>
      <c r="S23" s="71"/>
      <c r="T23" s="71">
        <f t="shared" si="7"/>
        <v>18</v>
      </c>
      <c r="U23" s="71">
        <v>17</v>
      </c>
      <c r="V23" s="71">
        <v>1</v>
      </c>
      <c r="W23" s="21">
        <f t="shared" si="8"/>
        <v>143</v>
      </c>
      <c r="X23" s="71">
        <v>101</v>
      </c>
      <c r="Y23" s="71">
        <v>42</v>
      </c>
      <c r="Z23" s="71">
        <f t="shared" si="8"/>
        <v>7</v>
      </c>
      <c r="AA23" s="71">
        <v>1</v>
      </c>
      <c r="AB23" s="71">
        <v>6</v>
      </c>
      <c r="AC23" s="21">
        <f t="shared" si="9"/>
        <v>1</v>
      </c>
      <c r="AD23" s="71">
        <v>0</v>
      </c>
      <c r="AE23" s="71">
        <v>1</v>
      </c>
      <c r="AF23" s="71">
        <f t="shared" si="10"/>
        <v>17</v>
      </c>
      <c r="AG23" s="71">
        <v>8</v>
      </c>
      <c r="AH23" s="71">
        <v>9</v>
      </c>
      <c r="AI23" s="71">
        <f t="shared" si="11"/>
        <v>0</v>
      </c>
      <c r="AJ23" s="71">
        <v>0</v>
      </c>
      <c r="AK23" s="71">
        <v>0</v>
      </c>
      <c r="AL23" s="72">
        <f t="shared" si="12"/>
        <v>45.7</v>
      </c>
      <c r="AM23" s="72">
        <f t="shared" si="13"/>
        <v>37.1</v>
      </c>
      <c r="AN23" s="72">
        <f t="shared" si="14"/>
        <v>55.1</v>
      </c>
      <c r="AO23" s="93"/>
      <c r="AP23" s="91" t="s">
        <v>15</v>
      </c>
    </row>
    <row r="24" spans="1:42" ht="45" customHeight="1">
      <c r="A24" s="63"/>
      <c r="B24" s="50" t="s">
        <v>40</v>
      </c>
      <c r="C24" s="64"/>
      <c r="D24" s="20">
        <f t="shared" si="1"/>
        <v>178</v>
      </c>
      <c r="E24" s="21">
        <f t="shared" si="2"/>
        <v>72</v>
      </c>
      <c r="F24" s="21">
        <f t="shared" si="2"/>
        <v>106</v>
      </c>
      <c r="G24" s="21">
        <f t="shared" si="3"/>
        <v>47</v>
      </c>
      <c r="H24" s="71">
        <v>14</v>
      </c>
      <c r="I24" s="71">
        <v>33</v>
      </c>
      <c r="J24" s="71">
        <f t="shared" si="4"/>
        <v>62</v>
      </c>
      <c r="K24" s="71">
        <v>28</v>
      </c>
      <c r="L24" s="71">
        <v>34</v>
      </c>
      <c r="M24" s="71">
        <f t="shared" si="5"/>
        <v>0</v>
      </c>
      <c r="N24" s="71">
        <v>0</v>
      </c>
      <c r="O24" s="71">
        <v>0</v>
      </c>
      <c r="P24" s="71">
        <f t="shared" si="6"/>
        <v>1</v>
      </c>
      <c r="Q24" s="71">
        <v>0</v>
      </c>
      <c r="R24" s="71">
        <v>1</v>
      </c>
      <c r="S24" s="71"/>
      <c r="T24" s="71">
        <f t="shared" si="7"/>
        <v>1</v>
      </c>
      <c r="U24" s="71">
        <v>1</v>
      </c>
      <c r="V24" s="71">
        <v>0</v>
      </c>
      <c r="W24" s="21">
        <f t="shared" si="8"/>
        <v>64</v>
      </c>
      <c r="X24" s="71">
        <v>26</v>
      </c>
      <c r="Y24" s="71">
        <v>38</v>
      </c>
      <c r="Z24" s="71">
        <f t="shared" si="8"/>
        <v>1</v>
      </c>
      <c r="AA24" s="71">
        <v>1</v>
      </c>
      <c r="AB24" s="71">
        <v>0</v>
      </c>
      <c r="AC24" s="21">
        <f t="shared" si="9"/>
        <v>0</v>
      </c>
      <c r="AD24" s="71">
        <v>0</v>
      </c>
      <c r="AE24" s="71">
        <v>0</v>
      </c>
      <c r="AF24" s="71">
        <f t="shared" si="10"/>
        <v>2</v>
      </c>
      <c r="AG24" s="71">
        <v>2</v>
      </c>
      <c r="AH24" s="71">
        <v>0</v>
      </c>
      <c r="AI24" s="71">
        <f t="shared" si="11"/>
        <v>0</v>
      </c>
      <c r="AJ24" s="71">
        <v>0</v>
      </c>
      <c r="AK24" s="71">
        <v>0</v>
      </c>
      <c r="AL24" s="72">
        <f t="shared" ref="AL24:AM26" si="15">IF(D24=0,REPT(" ",4)&amp;"-",ROUND(G24/D24*100,1))</f>
        <v>26.4</v>
      </c>
      <c r="AM24" s="72">
        <f t="shared" si="15"/>
        <v>19.399999999999999</v>
      </c>
      <c r="AN24" s="72">
        <f t="shared" si="14"/>
        <v>31.1</v>
      </c>
      <c r="AO24" s="93"/>
      <c r="AP24" s="91" t="s">
        <v>20</v>
      </c>
    </row>
    <row r="25" spans="1:42" ht="45" customHeight="1">
      <c r="A25" s="63"/>
      <c r="B25" s="50" t="s">
        <v>41</v>
      </c>
      <c r="C25" s="64"/>
      <c r="D25" s="20">
        <f t="shared" si="1"/>
        <v>124</v>
      </c>
      <c r="E25" s="21">
        <f t="shared" si="2"/>
        <v>62</v>
      </c>
      <c r="F25" s="21">
        <f t="shared" si="2"/>
        <v>62</v>
      </c>
      <c r="G25" s="21">
        <f t="shared" si="3"/>
        <v>34</v>
      </c>
      <c r="H25" s="71">
        <v>17</v>
      </c>
      <c r="I25" s="71">
        <v>17</v>
      </c>
      <c r="J25" s="71">
        <f t="shared" si="4"/>
        <v>26</v>
      </c>
      <c r="K25" s="71">
        <v>16</v>
      </c>
      <c r="L25" s="71">
        <v>10</v>
      </c>
      <c r="M25" s="71">
        <f t="shared" si="5"/>
        <v>1</v>
      </c>
      <c r="N25" s="71">
        <v>0</v>
      </c>
      <c r="O25" s="71">
        <v>1</v>
      </c>
      <c r="P25" s="71">
        <f t="shared" si="6"/>
        <v>0</v>
      </c>
      <c r="Q25" s="71">
        <v>0</v>
      </c>
      <c r="R25" s="71">
        <v>0</v>
      </c>
      <c r="S25" s="71"/>
      <c r="T25" s="71">
        <f t="shared" si="7"/>
        <v>3</v>
      </c>
      <c r="U25" s="71">
        <v>2</v>
      </c>
      <c r="V25" s="71">
        <v>1</v>
      </c>
      <c r="W25" s="21">
        <f t="shared" si="8"/>
        <v>58</v>
      </c>
      <c r="X25" s="71">
        <v>25</v>
      </c>
      <c r="Y25" s="71">
        <v>33</v>
      </c>
      <c r="Z25" s="71">
        <f t="shared" si="8"/>
        <v>0</v>
      </c>
      <c r="AA25" s="71">
        <v>0</v>
      </c>
      <c r="AB25" s="71">
        <v>0</v>
      </c>
      <c r="AC25" s="21">
        <f t="shared" si="9"/>
        <v>0</v>
      </c>
      <c r="AD25" s="71">
        <v>0</v>
      </c>
      <c r="AE25" s="71">
        <v>0</v>
      </c>
      <c r="AF25" s="71">
        <f t="shared" si="10"/>
        <v>2</v>
      </c>
      <c r="AG25" s="71">
        <v>2</v>
      </c>
      <c r="AH25" s="71">
        <v>0</v>
      </c>
      <c r="AI25" s="71">
        <f t="shared" si="11"/>
        <v>0</v>
      </c>
      <c r="AJ25" s="71">
        <v>0</v>
      </c>
      <c r="AK25" s="71">
        <v>0</v>
      </c>
      <c r="AL25" s="72">
        <f t="shared" si="15"/>
        <v>27.4</v>
      </c>
      <c r="AM25" s="72">
        <f t="shared" si="15"/>
        <v>27.4</v>
      </c>
      <c r="AN25" s="72">
        <f t="shared" si="14"/>
        <v>27.4</v>
      </c>
      <c r="AO25" s="93"/>
      <c r="AP25" s="91" t="s">
        <v>21</v>
      </c>
    </row>
    <row r="26" spans="1:42" ht="45" customHeight="1">
      <c r="A26" s="63"/>
      <c r="B26" s="50" t="s">
        <v>42</v>
      </c>
      <c r="C26" s="64"/>
      <c r="D26" s="20">
        <f t="shared" si="1"/>
        <v>228</v>
      </c>
      <c r="E26" s="21">
        <f t="shared" si="2"/>
        <v>127</v>
      </c>
      <c r="F26" s="21">
        <f t="shared" si="2"/>
        <v>101</v>
      </c>
      <c r="G26" s="21">
        <f t="shared" si="3"/>
        <v>66</v>
      </c>
      <c r="H26" s="71">
        <v>28</v>
      </c>
      <c r="I26" s="71">
        <v>38</v>
      </c>
      <c r="J26" s="71">
        <f t="shared" si="4"/>
        <v>75</v>
      </c>
      <c r="K26" s="71">
        <v>38</v>
      </c>
      <c r="L26" s="71">
        <v>37</v>
      </c>
      <c r="M26" s="71">
        <f t="shared" si="5"/>
        <v>4</v>
      </c>
      <c r="N26" s="71">
        <v>1</v>
      </c>
      <c r="O26" s="71">
        <v>3</v>
      </c>
      <c r="P26" s="71">
        <f t="shared" si="6"/>
        <v>1</v>
      </c>
      <c r="Q26" s="71">
        <v>1</v>
      </c>
      <c r="R26" s="71">
        <v>0</v>
      </c>
      <c r="S26" s="71"/>
      <c r="T26" s="71">
        <f t="shared" si="7"/>
        <v>3</v>
      </c>
      <c r="U26" s="71">
        <v>3</v>
      </c>
      <c r="V26" s="71">
        <v>0</v>
      </c>
      <c r="W26" s="21">
        <f t="shared" si="8"/>
        <v>76</v>
      </c>
      <c r="X26" s="71">
        <v>55</v>
      </c>
      <c r="Y26" s="71">
        <v>21</v>
      </c>
      <c r="Z26" s="71">
        <f t="shared" si="8"/>
        <v>1</v>
      </c>
      <c r="AA26" s="71">
        <v>0</v>
      </c>
      <c r="AB26" s="71">
        <v>1</v>
      </c>
      <c r="AC26" s="21">
        <f t="shared" si="9"/>
        <v>0</v>
      </c>
      <c r="AD26" s="71">
        <v>0</v>
      </c>
      <c r="AE26" s="71">
        <v>0</v>
      </c>
      <c r="AF26" s="71">
        <f t="shared" si="10"/>
        <v>2</v>
      </c>
      <c r="AG26" s="71">
        <v>1</v>
      </c>
      <c r="AH26" s="71">
        <v>1</v>
      </c>
      <c r="AI26" s="71">
        <f t="shared" si="11"/>
        <v>0</v>
      </c>
      <c r="AJ26" s="71">
        <v>0</v>
      </c>
      <c r="AK26" s="71">
        <v>0</v>
      </c>
      <c r="AL26" s="72">
        <f t="shared" si="15"/>
        <v>28.9</v>
      </c>
      <c r="AM26" s="72">
        <f t="shared" si="15"/>
        <v>22</v>
      </c>
      <c r="AN26" s="72">
        <f t="shared" si="14"/>
        <v>37.6</v>
      </c>
      <c r="AO26" s="93"/>
      <c r="AP26" s="91" t="s">
        <v>22</v>
      </c>
    </row>
    <row r="27" spans="1:42" ht="31.5" customHeight="1">
      <c r="A27" s="50"/>
      <c r="B27" s="50"/>
      <c r="C27" s="64"/>
      <c r="D27" s="20"/>
      <c r="E27" s="21"/>
      <c r="F27" s="21"/>
      <c r="G27" s="2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21"/>
      <c r="X27" s="71"/>
      <c r="Y27" s="71"/>
      <c r="Z27" s="71"/>
      <c r="AA27" s="71"/>
      <c r="AB27" s="71"/>
      <c r="AC27" s="21"/>
      <c r="AD27" s="71"/>
      <c r="AE27" s="71"/>
      <c r="AF27" s="71"/>
      <c r="AG27" s="71"/>
      <c r="AH27" s="71"/>
      <c r="AI27" s="71"/>
      <c r="AJ27" s="71"/>
      <c r="AK27" s="71"/>
      <c r="AL27" s="72"/>
      <c r="AM27" s="72"/>
      <c r="AN27" s="72"/>
      <c r="AO27" s="93"/>
      <c r="AP27" s="91"/>
    </row>
    <row r="28" spans="1:42" ht="45" customHeight="1">
      <c r="A28" s="66"/>
      <c r="B28" s="48" t="s">
        <v>54</v>
      </c>
      <c r="C28" s="67"/>
      <c r="D28" s="20">
        <f>SUM(E28:F28)</f>
        <v>146</v>
      </c>
      <c r="E28" s="21">
        <f t="shared" ref="E28:F29" si="16">H28+K28+N28+Q28+U28+X28+AA28+AD28+AG28+AJ28</f>
        <v>92</v>
      </c>
      <c r="F28" s="21">
        <f t="shared" si="16"/>
        <v>54</v>
      </c>
      <c r="G28" s="21">
        <f>SUM(H28:I28)</f>
        <v>30</v>
      </c>
      <c r="H28" s="71">
        <v>14</v>
      </c>
      <c r="I28" s="71">
        <v>16</v>
      </c>
      <c r="J28" s="71">
        <f>SUM(K28:L28)</f>
        <v>36</v>
      </c>
      <c r="K28" s="71">
        <v>21</v>
      </c>
      <c r="L28" s="71">
        <v>15</v>
      </c>
      <c r="M28" s="71">
        <f>SUM(N28:O28)</f>
        <v>0</v>
      </c>
      <c r="N28" s="71">
        <v>0</v>
      </c>
      <c r="O28" s="71">
        <v>0</v>
      </c>
      <c r="P28" s="71">
        <f>SUM(Q28:R28)</f>
        <v>0</v>
      </c>
      <c r="Q28" s="71">
        <v>0</v>
      </c>
      <c r="R28" s="71">
        <v>0</v>
      </c>
      <c r="S28" s="71"/>
      <c r="T28" s="71">
        <f>SUM(U28:V28)</f>
        <v>3</v>
      </c>
      <c r="U28" s="71">
        <v>3</v>
      </c>
      <c r="V28" s="71">
        <v>0</v>
      </c>
      <c r="W28" s="21">
        <f>SUM(X28:Y28)</f>
        <v>69</v>
      </c>
      <c r="X28" s="71">
        <v>49</v>
      </c>
      <c r="Y28" s="71">
        <v>20</v>
      </c>
      <c r="Z28" s="71">
        <f>SUM(AA28:AB28)</f>
        <v>0</v>
      </c>
      <c r="AA28" s="71">
        <v>0</v>
      </c>
      <c r="AB28" s="71">
        <v>0</v>
      </c>
      <c r="AC28" s="21">
        <f>SUM(AD28:AE28)</f>
        <v>0</v>
      </c>
      <c r="AD28" s="71">
        <v>0</v>
      </c>
      <c r="AE28" s="71">
        <v>0</v>
      </c>
      <c r="AF28" s="71">
        <f>SUM(AG28:AH28)</f>
        <v>8</v>
      </c>
      <c r="AG28" s="71">
        <v>5</v>
      </c>
      <c r="AH28" s="71">
        <v>3</v>
      </c>
      <c r="AI28" s="71">
        <f>SUM(AJ28:AK28)</f>
        <v>0</v>
      </c>
      <c r="AJ28" s="71">
        <v>0</v>
      </c>
      <c r="AK28" s="71">
        <v>0</v>
      </c>
      <c r="AL28" s="72">
        <f t="shared" si="12"/>
        <v>20.5</v>
      </c>
      <c r="AM28" s="72">
        <f t="shared" si="13"/>
        <v>15.2</v>
      </c>
      <c r="AN28" s="72">
        <f>IF(F28=0,REPT(" ",4)&amp;"-",ROUND(I28/F28*100,1))</f>
        <v>29.6</v>
      </c>
      <c r="AO28" s="95"/>
      <c r="AP28" s="97" t="s">
        <v>16</v>
      </c>
    </row>
    <row r="29" spans="1:42" ht="45" customHeight="1">
      <c r="A29" s="68"/>
      <c r="B29" s="59" t="s">
        <v>55</v>
      </c>
      <c r="C29" s="69"/>
      <c r="D29" s="23">
        <f>SUM(E29:F29)</f>
        <v>154</v>
      </c>
      <c r="E29" s="103">
        <f t="shared" si="16"/>
        <v>83</v>
      </c>
      <c r="F29" s="24">
        <f t="shared" si="16"/>
        <v>71</v>
      </c>
      <c r="G29" s="24">
        <f>SUM(H29:I29)</f>
        <v>58</v>
      </c>
      <c r="H29" s="73">
        <v>26</v>
      </c>
      <c r="I29" s="73">
        <v>32</v>
      </c>
      <c r="J29" s="73">
        <f>SUM(K29:L29)</f>
        <v>45</v>
      </c>
      <c r="K29" s="73">
        <v>23</v>
      </c>
      <c r="L29" s="73">
        <v>22</v>
      </c>
      <c r="M29" s="73">
        <f>SUM(N29:O29)</f>
        <v>0</v>
      </c>
      <c r="N29" s="73">
        <v>0</v>
      </c>
      <c r="O29" s="73">
        <v>0</v>
      </c>
      <c r="P29" s="73">
        <f>SUM(Q29:R29)</f>
        <v>0</v>
      </c>
      <c r="Q29" s="73">
        <v>0</v>
      </c>
      <c r="R29" s="73">
        <v>0</v>
      </c>
      <c r="S29" s="71"/>
      <c r="T29" s="73">
        <f>SUM(U29:V29)</f>
        <v>6</v>
      </c>
      <c r="U29" s="73">
        <v>4</v>
      </c>
      <c r="V29" s="73">
        <v>2</v>
      </c>
      <c r="W29" s="24">
        <f>SUM(X29:Y29)</f>
        <v>45</v>
      </c>
      <c r="X29" s="73">
        <v>30</v>
      </c>
      <c r="Y29" s="73">
        <v>15</v>
      </c>
      <c r="Z29" s="73">
        <f>SUM(AA29:AB29)</f>
        <v>0</v>
      </c>
      <c r="AA29" s="73">
        <v>0</v>
      </c>
      <c r="AB29" s="73">
        <v>0</v>
      </c>
      <c r="AC29" s="24">
        <f>SUM(AD29:AE29)</f>
        <v>0</v>
      </c>
      <c r="AD29" s="73">
        <v>0</v>
      </c>
      <c r="AE29" s="73">
        <v>0</v>
      </c>
      <c r="AF29" s="73">
        <f>SUM(AG29:AH29)</f>
        <v>0</v>
      </c>
      <c r="AG29" s="73">
        <v>0</v>
      </c>
      <c r="AH29" s="73">
        <v>0</v>
      </c>
      <c r="AI29" s="73">
        <f>SUM(AJ29:AK29)</f>
        <v>0</v>
      </c>
      <c r="AJ29" s="73">
        <v>0</v>
      </c>
      <c r="AK29" s="73">
        <v>0</v>
      </c>
      <c r="AL29" s="74">
        <f t="shared" si="12"/>
        <v>37.700000000000003</v>
      </c>
      <c r="AM29" s="74">
        <f t="shared" si="13"/>
        <v>31.3</v>
      </c>
      <c r="AN29" s="74">
        <f>IF(F29=0,REPT(" ",4)&amp;"-",ROUND(I29/F29*100,1))</f>
        <v>45.1</v>
      </c>
      <c r="AO29" s="94"/>
      <c r="AP29" s="96" t="s">
        <v>17</v>
      </c>
    </row>
    <row r="30" spans="1:42" ht="42.95" customHeight="1">
      <c r="C30" s="4" t="s">
        <v>23</v>
      </c>
      <c r="K30" s="5" t="s">
        <v>23</v>
      </c>
    </row>
    <row r="31" spans="1:42" ht="42.95" customHeight="1">
      <c r="C31" s="4" t="s">
        <v>23</v>
      </c>
    </row>
  </sheetData>
  <mergeCells count="53">
    <mergeCell ref="AN5:AN7"/>
    <mergeCell ref="AC3:AE4"/>
    <mergeCell ref="AO3:AP7"/>
    <mergeCell ref="AH5:AH7"/>
    <mergeCell ref="AI5:AI7"/>
    <mergeCell ref="AJ5:AJ7"/>
    <mergeCell ref="AK5:AK7"/>
    <mergeCell ref="AL5:AL7"/>
    <mergeCell ref="AM5:AM7"/>
    <mergeCell ref="AC5:AC7"/>
    <mergeCell ref="AD5:AD7"/>
    <mergeCell ref="AE5:AE7"/>
    <mergeCell ref="AF5:AF7"/>
    <mergeCell ref="AG5:AG7"/>
    <mergeCell ref="AL3:AN4"/>
    <mergeCell ref="AI3:AK4"/>
    <mergeCell ref="AF3:AH4"/>
    <mergeCell ref="J3:L4"/>
    <mergeCell ref="T3:V4"/>
    <mergeCell ref="G3:I4"/>
    <mergeCell ref="M3:R3"/>
    <mergeCell ref="P4:R4"/>
    <mergeCell ref="A3:C7"/>
    <mergeCell ref="D3:F4"/>
    <mergeCell ref="D5:D7"/>
    <mergeCell ref="E5:E7"/>
    <mergeCell ref="F5:F7"/>
    <mergeCell ref="Z9:AB10"/>
    <mergeCell ref="G5:G7"/>
    <mergeCell ref="H5:H7"/>
    <mergeCell ref="I5:I7"/>
    <mergeCell ref="J5:J7"/>
    <mergeCell ref="K5:K7"/>
    <mergeCell ref="O5:O7"/>
    <mergeCell ref="P5:P7"/>
    <mergeCell ref="Q5:Q7"/>
    <mergeCell ref="R5:R7"/>
    <mergeCell ref="T5:T7"/>
    <mergeCell ref="U5:U7"/>
    <mergeCell ref="V5:V7"/>
    <mergeCell ref="W5:W7"/>
    <mergeCell ref="X5:X7"/>
    <mergeCell ref="Y5:Y7"/>
    <mergeCell ref="L5:L7"/>
    <mergeCell ref="M5:M7"/>
    <mergeCell ref="N5:N7"/>
    <mergeCell ref="W3:AB3"/>
    <mergeCell ref="W4:Y4"/>
    <mergeCell ref="Z4:AB4"/>
    <mergeCell ref="Z5:Z7"/>
    <mergeCell ref="AA5:AA7"/>
    <mergeCell ref="AB5:AB7"/>
    <mergeCell ref="M4:O4"/>
  </mergeCells>
  <phoneticPr fontId="1"/>
  <pageMargins left="0.78740157480314965" right="0.59055118110236227" top="0.98425196850393704" bottom="0.94488188976377963" header="0.51181102362204722" footer="0.51181102362204722"/>
  <pageSetup paperSize="9"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"/>
  <sheetViews>
    <sheetView view="pageBreakPreview" zoomScale="65" zoomScaleNormal="56" zoomScaleSheetLayoutView="65" workbookViewId="0">
      <selection activeCell="B1" sqref="B1"/>
    </sheetView>
  </sheetViews>
  <sheetFormatPr defaultRowHeight="38.1" customHeight="1"/>
  <cols>
    <col min="1" max="1" width="1.69921875" style="12" customWidth="1"/>
    <col min="2" max="2" width="13.796875" style="12" customWidth="1"/>
    <col min="3" max="3" width="1.69921875" style="12" customWidth="1"/>
    <col min="4" max="6" width="8.69921875" style="12" customWidth="1"/>
    <col min="7" max="9" width="8.8984375" style="12" customWidth="1"/>
    <col min="10" max="18" width="5.69921875" style="12" customWidth="1"/>
    <col min="19" max="19" width="4.3984375" style="12" customWidth="1"/>
    <col min="20" max="25" width="7.69921875" style="12" customWidth="1"/>
    <col min="26" max="31" width="8.69921875" style="12" customWidth="1"/>
    <col min="32" max="32" width="1" style="12" customWidth="1"/>
    <col min="33" max="33" width="7.69921875" style="19" customWidth="1"/>
    <col min="34" max="34" width="8.796875" style="12"/>
    <col min="35" max="36" width="10.296875" style="12" customWidth="1"/>
    <col min="37" max="37" width="8.796875" style="12"/>
    <col min="38" max="38" width="10.09765625" style="12" customWidth="1"/>
    <col min="39" max="16384" width="8.796875" style="12"/>
  </cols>
  <sheetData>
    <row r="1" spans="1:37" s="4" customFormat="1" ht="31.5" customHeight="1">
      <c r="B1" s="36" t="s">
        <v>115</v>
      </c>
      <c r="AG1" s="6"/>
    </row>
    <row r="2" spans="1:37" ht="31.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8"/>
    </row>
    <row r="3" spans="1:37" ht="45" customHeight="1">
      <c r="A3" s="124" t="s">
        <v>1</v>
      </c>
      <c r="B3" s="124"/>
      <c r="C3" s="128"/>
      <c r="D3" s="124" t="s">
        <v>78</v>
      </c>
      <c r="E3" s="124"/>
      <c r="F3" s="128"/>
      <c r="G3" s="191" t="s">
        <v>77</v>
      </c>
      <c r="H3" s="192"/>
      <c r="I3" s="192"/>
      <c r="J3" s="192"/>
      <c r="K3" s="192"/>
      <c r="L3" s="193"/>
      <c r="M3" s="194" t="s">
        <v>112</v>
      </c>
      <c r="N3" s="195"/>
      <c r="O3" s="195"/>
      <c r="P3" s="195"/>
      <c r="Q3" s="195"/>
      <c r="R3" s="196"/>
      <c r="S3" s="76"/>
      <c r="T3" s="207" t="s">
        <v>114</v>
      </c>
      <c r="U3" s="208"/>
      <c r="V3" s="209"/>
      <c r="W3" s="207" t="s">
        <v>113</v>
      </c>
      <c r="X3" s="208"/>
      <c r="Y3" s="209"/>
      <c r="Z3" s="78" t="s">
        <v>18</v>
      </c>
      <c r="AA3" s="77"/>
      <c r="AB3" s="78"/>
      <c r="AC3" s="78"/>
      <c r="AD3" s="78"/>
      <c r="AE3" s="78"/>
      <c r="AF3" s="138" t="s">
        <v>75</v>
      </c>
      <c r="AG3" s="139"/>
    </row>
    <row r="4" spans="1:37" ht="45" customHeight="1">
      <c r="A4" s="125"/>
      <c r="B4" s="125"/>
      <c r="C4" s="186"/>
      <c r="D4" s="153"/>
      <c r="E4" s="153"/>
      <c r="F4" s="187"/>
      <c r="G4" s="197" t="s">
        <v>106</v>
      </c>
      <c r="H4" s="197"/>
      <c r="I4" s="197"/>
      <c r="J4" s="188" t="s">
        <v>107</v>
      </c>
      <c r="K4" s="189"/>
      <c r="L4" s="190"/>
      <c r="M4" s="197" t="s">
        <v>106</v>
      </c>
      <c r="N4" s="197"/>
      <c r="O4" s="197"/>
      <c r="P4" s="188" t="s">
        <v>107</v>
      </c>
      <c r="Q4" s="189"/>
      <c r="R4" s="190"/>
      <c r="S4" s="76"/>
      <c r="T4" s="210"/>
      <c r="U4" s="211"/>
      <c r="V4" s="212"/>
      <c r="W4" s="210"/>
      <c r="X4" s="211"/>
      <c r="Y4" s="212"/>
      <c r="Z4" s="79" t="s">
        <v>19</v>
      </c>
      <c r="AA4" s="79"/>
      <c r="AB4" s="79"/>
      <c r="AC4" s="213" t="s">
        <v>92</v>
      </c>
      <c r="AD4" s="214"/>
      <c r="AE4" s="215"/>
      <c r="AF4" s="216"/>
      <c r="AG4" s="169"/>
    </row>
    <row r="5" spans="1:37" ht="23.1" customHeight="1">
      <c r="A5" s="125"/>
      <c r="B5" s="125"/>
      <c r="C5" s="186"/>
      <c r="D5" s="204" t="s">
        <v>2</v>
      </c>
      <c r="E5" s="107" t="s">
        <v>3</v>
      </c>
      <c r="F5" s="107" t="s">
        <v>4</v>
      </c>
      <c r="G5" s="200" t="s">
        <v>2</v>
      </c>
      <c r="H5" s="131" t="s">
        <v>108</v>
      </c>
      <c r="I5" s="108" t="s">
        <v>109</v>
      </c>
      <c r="J5" s="150" t="s">
        <v>110</v>
      </c>
      <c r="K5" s="202" t="s">
        <v>108</v>
      </c>
      <c r="L5" s="185" t="s">
        <v>109</v>
      </c>
      <c r="M5" s="204" t="s">
        <v>2</v>
      </c>
      <c r="N5" s="107" t="s">
        <v>3</v>
      </c>
      <c r="O5" s="107" t="s">
        <v>4</v>
      </c>
      <c r="P5" s="204" t="s">
        <v>2</v>
      </c>
      <c r="Q5" s="107" t="s">
        <v>3</v>
      </c>
      <c r="R5" s="107" t="s">
        <v>4</v>
      </c>
      <c r="S5" s="50"/>
      <c r="T5" s="204" t="s">
        <v>2</v>
      </c>
      <c r="U5" s="107" t="s">
        <v>3</v>
      </c>
      <c r="V5" s="107" t="s">
        <v>4</v>
      </c>
      <c r="W5" s="204" t="s">
        <v>2</v>
      </c>
      <c r="X5" s="107" t="s">
        <v>3</v>
      </c>
      <c r="Y5" s="107" t="s">
        <v>4</v>
      </c>
      <c r="Z5" s="204" t="s">
        <v>2</v>
      </c>
      <c r="AA5" s="107" t="s">
        <v>3</v>
      </c>
      <c r="AB5" s="107" t="s">
        <v>4</v>
      </c>
      <c r="AC5" s="51"/>
      <c r="AD5" s="51"/>
      <c r="AE5" s="51"/>
      <c r="AF5" s="216"/>
      <c r="AG5" s="169"/>
    </row>
    <row r="6" spans="1:37" ht="23.1" customHeight="1">
      <c r="A6" s="125"/>
      <c r="B6" s="125"/>
      <c r="C6" s="186"/>
      <c r="D6" s="200"/>
      <c r="E6" s="108"/>
      <c r="F6" s="108"/>
      <c r="G6" s="200"/>
      <c r="H6" s="108"/>
      <c r="I6" s="108"/>
      <c r="J6" s="199"/>
      <c r="K6" s="203"/>
      <c r="L6" s="186"/>
      <c r="M6" s="200"/>
      <c r="N6" s="108"/>
      <c r="O6" s="108"/>
      <c r="P6" s="200"/>
      <c r="Q6" s="108"/>
      <c r="R6" s="108"/>
      <c r="S6" s="70"/>
      <c r="T6" s="200"/>
      <c r="U6" s="108"/>
      <c r="V6" s="108"/>
      <c r="W6" s="200"/>
      <c r="X6" s="108"/>
      <c r="Y6" s="108"/>
      <c r="Z6" s="200"/>
      <c r="AA6" s="108"/>
      <c r="AB6" s="108"/>
      <c r="AC6" s="54" t="s">
        <v>2</v>
      </c>
      <c r="AD6" s="54" t="s">
        <v>3</v>
      </c>
      <c r="AE6" s="54" t="s">
        <v>4</v>
      </c>
      <c r="AF6" s="216"/>
      <c r="AG6" s="169"/>
    </row>
    <row r="7" spans="1:37" ht="39.950000000000003" customHeight="1">
      <c r="A7" s="126"/>
      <c r="B7" s="126"/>
      <c r="C7" s="130"/>
      <c r="D7" s="201"/>
      <c r="E7" s="198"/>
      <c r="F7" s="198"/>
      <c r="G7" s="201"/>
      <c r="H7" s="198"/>
      <c r="I7" s="198"/>
      <c r="J7" s="152"/>
      <c r="K7" s="197"/>
      <c r="L7" s="187"/>
      <c r="M7" s="201"/>
      <c r="N7" s="198"/>
      <c r="O7" s="198"/>
      <c r="P7" s="201"/>
      <c r="Q7" s="198"/>
      <c r="R7" s="198"/>
      <c r="S7" s="50"/>
      <c r="T7" s="201"/>
      <c r="U7" s="198"/>
      <c r="V7" s="198"/>
      <c r="W7" s="201"/>
      <c r="X7" s="198"/>
      <c r="Y7" s="198"/>
      <c r="Z7" s="201"/>
      <c r="AA7" s="198"/>
      <c r="AB7" s="198"/>
      <c r="AC7" s="80"/>
      <c r="AD7" s="80"/>
      <c r="AE7" s="80"/>
      <c r="AF7" s="141"/>
      <c r="AG7" s="142"/>
    </row>
    <row r="8" spans="1:37" ht="31.5" customHeight="1">
      <c r="A8" s="48"/>
      <c r="B8" s="48"/>
      <c r="C8" s="55"/>
      <c r="D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98"/>
      <c r="AG8" s="91"/>
    </row>
    <row r="9" spans="1:37" ht="39" customHeight="1">
      <c r="A9" s="88"/>
      <c r="B9" s="88" t="s">
        <v>101</v>
      </c>
      <c r="C9" s="89"/>
      <c r="D9" s="41">
        <v>2765</v>
      </c>
      <c r="E9" s="42">
        <v>1737</v>
      </c>
      <c r="F9" s="42">
        <v>1028</v>
      </c>
      <c r="G9" s="42">
        <v>2739</v>
      </c>
      <c r="H9" s="42">
        <v>1731</v>
      </c>
      <c r="I9" s="42">
        <v>1008</v>
      </c>
      <c r="J9" s="122" t="s">
        <v>111</v>
      </c>
      <c r="K9" s="123"/>
      <c r="L9" s="123"/>
      <c r="M9" s="42">
        <v>44</v>
      </c>
      <c r="N9" s="42">
        <v>12</v>
      </c>
      <c r="O9" s="42">
        <v>32</v>
      </c>
      <c r="P9" s="122" t="s">
        <v>111</v>
      </c>
      <c r="Q9" s="123"/>
      <c r="R9" s="123"/>
      <c r="S9" s="82"/>
      <c r="T9" s="82">
        <v>104</v>
      </c>
      <c r="U9" s="82">
        <v>61</v>
      </c>
      <c r="V9" s="82">
        <v>43</v>
      </c>
      <c r="W9" s="102">
        <v>26.5</v>
      </c>
      <c r="X9" s="102">
        <v>33.1</v>
      </c>
      <c r="Y9" s="102">
        <v>19.899999999999999</v>
      </c>
      <c r="Z9" s="42">
        <v>2166</v>
      </c>
      <c r="AA9" s="42">
        <v>1298</v>
      </c>
      <c r="AB9" s="42">
        <v>868</v>
      </c>
      <c r="AC9" s="44">
        <v>78.3</v>
      </c>
      <c r="AD9" s="44">
        <v>74.7</v>
      </c>
      <c r="AE9" s="44">
        <v>84.4</v>
      </c>
      <c r="AF9" s="99"/>
      <c r="AG9" s="91" t="s">
        <v>103</v>
      </c>
    </row>
    <row r="10" spans="1:37" ht="22.5" customHeight="1">
      <c r="A10" s="205"/>
      <c r="B10" s="205"/>
      <c r="C10" s="206"/>
      <c r="D10" s="41"/>
      <c r="E10" s="42"/>
      <c r="F10" s="42"/>
      <c r="G10" s="42"/>
      <c r="H10" s="42"/>
      <c r="I10" s="42"/>
      <c r="J10" s="123"/>
      <c r="K10" s="123"/>
      <c r="L10" s="123"/>
      <c r="M10" s="42"/>
      <c r="N10" s="42"/>
      <c r="O10" s="42"/>
      <c r="P10" s="123"/>
      <c r="Q10" s="123"/>
      <c r="R10" s="123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4"/>
      <c r="AD10" s="44"/>
      <c r="AE10" s="44"/>
      <c r="AF10" s="99"/>
      <c r="AG10" s="91"/>
      <c r="AI10" s="15" t="s">
        <v>24</v>
      </c>
      <c r="AJ10" s="16"/>
    </row>
    <row r="11" spans="1:37" ht="39" customHeight="1">
      <c r="A11" s="88"/>
      <c r="B11" s="88" t="s">
        <v>102</v>
      </c>
      <c r="C11" s="89"/>
      <c r="D11" s="41">
        <f>SUM(E11:F11)</f>
        <v>2771</v>
      </c>
      <c r="E11" s="42">
        <f>H11+K11+N11+Q11</f>
        <v>1748</v>
      </c>
      <c r="F11" s="42">
        <f>I11+L11+O11+R11</f>
        <v>1023</v>
      </c>
      <c r="G11" s="42">
        <f>SUM(H11:I11)</f>
        <v>2718</v>
      </c>
      <c r="H11" s="42">
        <f>SUM(H13:H29)</f>
        <v>1734</v>
      </c>
      <c r="I11" s="42">
        <f>SUM(I13:I29)</f>
        <v>984</v>
      </c>
      <c r="J11" s="42">
        <f>SUM(K11:L11)</f>
        <v>28</v>
      </c>
      <c r="K11" s="42">
        <f>SUM(K13:K29)</f>
        <v>5</v>
      </c>
      <c r="L11" s="42">
        <f>SUM(L13:L29)</f>
        <v>23</v>
      </c>
      <c r="M11" s="42">
        <f>SUM(N11:O11)</f>
        <v>22</v>
      </c>
      <c r="N11" s="42">
        <f>SUM(N13:N29)</f>
        <v>8</v>
      </c>
      <c r="O11" s="42">
        <f>SUM(O13:O29)</f>
        <v>14</v>
      </c>
      <c r="P11" s="42">
        <f>SUM(Q11:R11)</f>
        <v>3</v>
      </c>
      <c r="Q11" s="42">
        <f>SUM(Q13:Q29)</f>
        <v>1</v>
      </c>
      <c r="R11" s="42">
        <f>SUM(R13:R29)</f>
        <v>2</v>
      </c>
      <c r="S11" s="42"/>
      <c r="T11" s="42">
        <f>SUM(U11:V11)</f>
        <v>140</v>
      </c>
      <c r="U11" s="42">
        <f>SUM(U13:U29)</f>
        <v>93</v>
      </c>
      <c r="V11" s="42">
        <f>SUM(V13:V29)</f>
        <v>47</v>
      </c>
      <c r="W11" s="44">
        <f>ROUND(D11/第46表!D11*100,1)</f>
        <v>26.3</v>
      </c>
      <c r="X11" s="44">
        <f>ROUND(E11/第46表!E11*100,1)</f>
        <v>33.200000000000003</v>
      </c>
      <c r="Y11" s="44">
        <f>ROUND(F11/第46表!F11*100,1)</f>
        <v>19.5</v>
      </c>
      <c r="Z11" s="42">
        <f>SUM(AA11:AB11)</f>
        <v>2070</v>
      </c>
      <c r="AA11" s="42">
        <f>SUM(AA13:AA29)</f>
        <v>1216</v>
      </c>
      <c r="AB11" s="42">
        <f>SUM(AB13:AB29)</f>
        <v>854</v>
      </c>
      <c r="AC11" s="44">
        <f>ROUND(Z11/D11*100,1)</f>
        <v>74.7</v>
      </c>
      <c r="AD11" s="44">
        <f t="shared" ref="AD11:AE11" si="0">ROUND(AA11/E11*100,1)</f>
        <v>69.599999999999994</v>
      </c>
      <c r="AE11" s="44">
        <f t="shared" si="0"/>
        <v>83.5</v>
      </c>
      <c r="AF11" s="99"/>
      <c r="AG11" s="91" t="s">
        <v>104</v>
      </c>
      <c r="AI11" s="17" t="s">
        <v>25</v>
      </c>
      <c r="AJ11" s="17" t="s">
        <v>26</v>
      </c>
    </row>
    <row r="12" spans="1:37" ht="22.5" customHeight="1">
      <c r="A12" s="59"/>
      <c r="B12" s="59"/>
      <c r="C12" s="60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4"/>
      <c r="AD12" s="44"/>
      <c r="AE12" s="44"/>
      <c r="AF12" s="99"/>
      <c r="AG12" s="96"/>
      <c r="AI12" s="31">
        <f>SUM(AI13:AI29)</f>
        <v>532</v>
      </c>
      <c r="AJ12" s="31">
        <f>SUM(AJ13:AJ29)</f>
        <v>169</v>
      </c>
      <c r="AK12" s="32"/>
    </row>
    <row r="13" spans="1:37" ht="45" customHeight="1">
      <c r="A13" s="61"/>
      <c r="B13" s="48" t="s">
        <v>57</v>
      </c>
      <c r="C13" s="62"/>
      <c r="D13" s="41">
        <f t="shared" ref="D13:D26" si="1">SUM(E13:F13)</f>
        <v>1189</v>
      </c>
      <c r="E13" s="42">
        <f>H13+K13+N13+Q13</f>
        <v>755</v>
      </c>
      <c r="F13" s="42">
        <f>I13+L13+O13+R13</f>
        <v>434</v>
      </c>
      <c r="G13" s="42">
        <f t="shared" ref="G13:G26" si="2">SUM(H13:I13)</f>
        <v>1170</v>
      </c>
      <c r="H13" s="42">
        <f>第46表!X13</f>
        <v>750</v>
      </c>
      <c r="I13" s="43">
        <f>第46表!Y13</f>
        <v>420</v>
      </c>
      <c r="J13" s="43">
        <f t="shared" ref="J13:J26" si="3">SUM(K13:L13)</f>
        <v>8</v>
      </c>
      <c r="K13" s="43">
        <f>第46表!AA13</f>
        <v>0</v>
      </c>
      <c r="L13" s="43">
        <f>第46表!AB13</f>
        <v>8</v>
      </c>
      <c r="M13" s="42">
        <f t="shared" ref="M13:M26" si="4">SUM(N13:O13)</f>
        <v>11</v>
      </c>
      <c r="N13" s="42">
        <v>5</v>
      </c>
      <c r="O13" s="42">
        <v>6</v>
      </c>
      <c r="P13" s="42">
        <f t="shared" ref="P13:P26" si="5">SUM(Q13:R13)</f>
        <v>0</v>
      </c>
      <c r="Q13" s="42">
        <v>0</v>
      </c>
      <c r="R13" s="42">
        <v>0</v>
      </c>
      <c r="S13" s="42"/>
      <c r="T13" s="42">
        <f t="shared" ref="T13:T26" si="6">SUM(U13:V13)</f>
        <v>75</v>
      </c>
      <c r="U13" s="42">
        <v>44</v>
      </c>
      <c r="V13" s="42">
        <v>31</v>
      </c>
      <c r="W13" s="44">
        <f>ROUND(D13/第46表!D13*100,1)</f>
        <v>24.6</v>
      </c>
      <c r="X13" s="44">
        <f>ROUND(E13/第46表!E13*100,1)</f>
        <v>31</v>
      </c>
      <c r="Y13" s="44">
        <f>ROUND(F13/第46表!F13*100,1)</f>
        <v>18.100000000000001</v>
      </c>
      <c r="Z13" s="42">
        <f t="shared" ref="Z13:Z26" si="7">SUM(AA13:AB13)</f>
        <v>924</v>
      </c>
      <c r="AA13" s="42">
        <f>E13-AI13</f>
        <v>541</v>
      </c>
      <c r="AB13" s="42">
        <f>F13-AJ13</f>
        <v>383</v>
      </c>
      <c r="AC13" s="44">
        <f>ROUND(Z13/D13*100,1)</f>
        <v>77.7</v>
      </c>
      <c r="AD13" s="44">
        <f>ROUND(AA13/E13*100,1)</f>
        <v>71.7</v>
      </c>
      <c r="AE13" s="44">
        <f>ROUND(AB13/F13*100,1)</f>
        <v>88.2</v>
      </c>
      <c r="AF13" s="101"/>
      <c r="AG13" s="91" t="s">
        <v>5</v>
      </c>
      <c r="AI13" s="12">
        <v>214</v>
      </c>
      <c r="AJ13" s="12">
        <v>51</v>
      </c>
    </row>
    <row r="14" spans="1:37" ht="45" customHeight="1">
      <c r="A14" s="63"/>
      <c r="B14" s="50" t="s">
        <v>58</v>
      </c>
      <c r="C14" s="64"/>
      <c r="D14" s="41">
        <f t="shared" si="1"/>
        <v>152</v>
      </c>
      <c r="E14" s="42">
        <f t="shared" ref="E14:E29" si="8">H14+K14+N14+Q14</f>
        <v>82</v>
      </c>
      <c r="F14" s="42">
        <f t="shared" ref="F14:F29" si="9">I14+L14+O14+R14</f>
        <v>70</v>
      </c>
      <c r="G14" s="42">
        <f t="shared" si="2"/>
        <v>145</v>
      </c>
      <c r="H14" s="42">
        <f>第46表!X14</f>
        <v>81</v>
      </c>
      <c r="I14" s="43">
        <f>第46表!Y14</f>
        <v>64</v>
      </c>
      <c r="J14" s="43">
        <f t="shared" si="3"/>
        <v>5</v>
      </c>
      <c r="K14" s="43">
        <f>第46表!AA14</f>
        <v>0</v>
      </c>
      <c r="L14" s="43">
        <f>第46表!AB14</f>
        <v>5</v>
      </c>
      <c r="M14" s="42">
        <f t="shared" si="4"/>
        <v>2</v>
      </c>
      <c r="N14" s="42">
        <v>1</v>
      </c>
      <c r="O14" s="42">
        <v>1</v>
      </c>
      <c r="P14" s="42">
        <f t="shared" si="5"/>
        <v>0</v>
      </c>
      <c r="Q14" s="42">
        <v>0</v>
      </c>
      <c r="R14" s="42">
        <v>0</v>
      </c>
      <c r="S14" s="42"/>
      <c r="T14" s="42">
        <f t="shared" si="6"/>
        <v>13</v>
      </c>
      <c r="U14" s="42">
        <v>10</v>
      </c>
      <c r="V14" s="42">
        <v>3</v>
      </c>
      <c r="W14" s="44">
        <f>ROUND(D14/第46表!D14*100,1)</f>
        <v>16.399999999999999</v>
      </c>
      <c r="X14" s="44">
        <f>ROUND(E14/第46表!E14*100,1)</f>
        <v>19.8</v>
      </c>
      <c r="Y14" s="44">
        <f>ROUND(F14/第46表!F14*100,1)</f>
        <v>13.6</v>
      </c>
      <c r="Z14" s="42">
        <f t="shared" si="7"/>
        <v>138</v>
      </c>
      <c r="AA14" s="42">
        <f t="shared" ref="AA14:AA26" si="10">E14-AI14</f>
        <v>71</v>
      </c>
      <c r="AB14" s="42">
        <f t="shared" ref="AB14:AB26" si="11">F14-AJ14</f>
        <v>67</v>
      </c>
      <c r="AC14" s="44">
        <f t="shared" ref="AC14:AC26" si="12">ROUND(Z14/D14*100,1)</f>
        <v>90.8</v>
      </c>
      <c r="AD14" s="44">
        <f t="shared" ref="AD14:AD26" si="13">ROUND(AA14/E14*100,1)</f>
        <v>86.6</v>
      </c>
      <c r="AE14" s="44">
        <f t="shared" ref="AE14:AE26" si="14">ROUND(AB14/F14*100,1)</f>
        <v>95.7</v>
      </c>
      <c r="AF14" s="99"/>
      <c r="AG14" s="91" t="s">
        <v>6</v>
      </c>
      <c r="AI14" s="12">
        <v>11</v>
      </c>
      <c r="AJ14" s="12">
        <v>3</v>
      </c>
    </row>
    <row r="15" spans="1:37" ht="45" customHeight="1">
      <c r="A15" s="63"/>
      <c r="B15" s="50" t="s">
        <v>59</v>
      </c>
      <c r="C15" s="64"/>
      <c r="D15" s="41">
        <f t="shared" si="1"/>
        <v>267</v>
      </c>
      <c r="E15" s="42">
        <f t="shared" si="8"/>
        <v>170</v>
      </c>
      <c r="F15" s="42">
        <f t="shared" si="9"/>
        <v>97</v>
      </c>
      <c r="G15" s="42">
        <f t="shared" si="2"/>
        <v>265</v>
      </c>
      <c r="H15" s="42">
        <f>第46表!X15</f>
        <v>169</v>
      </c>
      <c r="I15" s="43">
        <f>第46表!Y15</f>
        <v>96</v>
      </c>
      <c r="J15" s="43">
        <f t="shared" si="3"/>
        <v>2</v>
      </c>
      <c r="K15" s="43">
        <f>第46表!AA15</f>
        <v>1</v>
      </c>
      <c r="L15" s="43">
        <f>第46表!AB15</f>
        <v>1</v>
      </c>
      <c r="M15" s="42">
        <f t="shared" si="4"/>
        <v>0</v>
      </c>
      <c r="N15" s="42">
        <v>0</v>
      </c>
      <c r="O15" s="42">
        <v>0</v>
      </c>
      <c r="P15" s="42">
        <f t="shared" si="5"/>
        <v>0</v>
      </c>
      <c r="Q15" s="42">
        <v>0</v>
      </c>
      <c r="R15" s="42">
        <v>0</v>
      </c>
      <c r="S15" s="42"/>
      <c r="T15" s="42">
        <f t="shared" si="6"/>
        <v>7</v>
      </c>
      <c r="U15" s="42">
        <v>2</v>
      </c>
      <c r="V15" s="42">
        <v>5</v>
      </c>
      <c r="W15" s="44">
        <f>ROUND(D15/第46表!D15*100,1)</f>
        <v>32.799999999999997</v>
      </c>
      <c r="X15" s="44">
        <f>ROUND(E15/第46表!E15*100,1)</f>
        <v>42.4</v>
      </c>
      <c r="Y15" s="44">
        <f>ROUND(F15/第46表!F15*100,1)</f>
        <v>23.5</v>
      </c>
      <c r="Z15" s="42">
        <f t="shared" si="7"/>
        <v>160</v>
      </c>
      <c r="AA15" s="42">
        <f t="shared" si="10"/>
        <v>97</v>
      </c>
      <c r="AB15" s="42">
        <f t="shared" si="11"/>
        <v>63</v>
      </c>
      <c r="AC15" s="44">
        <f t="shared" si="12"/>
        <v>59.9</v>
      </c>
      <c r="AD15" s="44">
        <f t="shared" si="13"/>
        <v>57.1</v>
      </c>
      <c r="AE15" s="44">
        <f t="shared" si="14"/>
        <v>64.900000000000006</v>
      </c>
      <c r="AF15" s="99"/>
      <c r="AG15" s="91" t="s">
        <v>7</v>
      </c>
      <c r="AI15" s="12">
        <v>73</v>
      </c>
      <c r="AJ15" s="12">
        <v>34</v>
      </c>
    </row>
    <row r="16" spans="1:37" ht="45" customHeight="1">
      <c r="A16" s="63"/>
      <c r="B16" s="50" t="s">
        <v>60</v>
      </c>
      <c r="C16" s="64"/>
      <c r="D16" s="41">
        <f t="shared" si="1"/>
        <v>294</v>
      </c>
      <c r="E16" s="42">
        <f t="shared" si="8"/>
        <v>201</v>
      </c>
      <c r="F16" s="42">
        <f t="shared" si="9"/>
        <v>93</v>
      </c>
      <c r="G16" s="42">
        <f t="shared" si="2"/>
        <v>294</v>
      </c>
      <c r="H16" s="42">
        <f>第46表!X16</f>
        <v>201</v>
      </c>
      <c r="I16" s="43">
        <f>第46表!Y16</f>
        <v>93</v>
      </c>
      <c r="J16" s="43">
        <f t="shared" si="3"/>
        <v>0</v>
      </c>
      <c r="K16" s="43">
        <f>第46表!AA16</f>
        <v>0</v>
      </c>
      <c r="L16" s="43">
        <f>第46表!AB16</f>
        <v>0</v>
      </c>
      <c r="M16" s="42">
        <f t="shared" si="4"/>
        <v>0</v>
      </c>
      <c r="N16" s="42">
        <v>0</v>
      </c>
      <c r="O16" s="42">
        <v>0</v>
      </c>
      <c r="P16" s="42">
        <f t="shared" si="5"/>
        <v>0</v>
      </c>
      <c r="Q16" s="42">
        <v>0</v>
      </c>
      <c r="R16" s="42">
        <v>0</v>
      </c>
      <c r="S16" s="42"/>
      <c r="T16" s="42">
        <f t="shared" si="6"/>
        <v>17</v>
      </c>
      <c r="U16" s="42">
        <v>14</v>
      </c>
      <c r="V16" s="42">
        <v>3</v>
      </c>
      <c r="W16" s="44">
        <f>ROUND(D16/第46表!D16*100,1)</f>
        <v>33</v>
      </c>
      <c r="X16" s="44">
        <f>ROUND(E16/第46表!E16*100,1)</f>
        <v>49</v>
      </c>
      <c r="Y16" s="44">
        <f>ROUND(F16/第46表!F16*100,1)</f>
        <v>19.3</v>
      </c>
      <c r="Z16" s="42">
        <f t="shared" si="7"/>
        <v>133</v>
      </c>
      <c r="AA16" s="42">
        <f t="shared" si="10"/>
        <v>85</v>
      </c>
      <c r="AB16" s="42">
        <f t="shared" si="11"/>
        <v>48</v>
      </c>
      <c r="AC16" s="44">
        <f t="shared" si="12"/>
        <v>45.2</v>
      </c>
      <c r="AD16" s="44">
        <f t="shared" si="13"/>
        <v>42.3</v>
      </c>
      <c r="AE16" s="44">
        <f t="shared" si="14"/>
        <v>51.6</v>
      </c>
      <c r="AF16" s="99"/>
      <c r="AG16" s="91" t="s">
        <v>8</v>
      </c>
      <c r="AI16" s="12">
        <v>116</v>
      </c>
      <c r="AJ16" s="12">
        <v>45</v>
      </c>
    </row>
    <row r="17" spans="1:36" ht="45" customHeight="1">
      <c r="A17" s="63"/>
      <c r="B17" s="50" t="s">
        <v>61</v>
      </c>
      <c r="C17" s="64"/>
      <c r="D17" s="41">
        <f t="shared" si="1"/>
        <v>147</v>
      </c>
      <c r="E17" s="42">
        <f t="shared" si="8"/>
        <v>91</v>
      </c>
      <c r="F17" s="42">
        <f t="shared" si="9"/>
        <v>56</v>
      </c>
      <c r="G17" s="42">
        <f t="shared" si="2"/>
        <v>143</v>
      </c>
      <c r="H17" s="42">
        <f>第46表!X17</f>
        <v>90</v>
      </c>
      <c r="I17" s="43">
        <f>第46表!Y17</f>
        <v>53</v>
      </c>
      <c r="J17" s="43">
        <f t="shared" si="3"/>
        <v>1</v>
      </c>
      <c r="K17" s="43">
        <f>第46表!AA17</f>
        <v>0</v>
      </c>
      <c r="L17" s="43">
        <f>第46表!AB17</f>
        <v>1</v>
      </c>
      <c r="M17" s="42">
        <f t="shared" si="4"/>
        <v>0</v>
      </c>
      <c r="N17" s="42">
        <v>0</v>
      </c>
      <c r="O17" s="42">
        <v>0</v>
      </c>
      <c r="P17" s="42">
        <f t="shared" si="5"/>
        <v>3</v>
      </c>
      <c r="Q17" s="42">
        <v>1</v>
      </c>
      <c r="R17" s="42">
        <v>2</v>
      </c>
      <c r="S17" s="42"/>
      <c r="T17" s="42">
        <f t="shared" si="6"/>
        <v>19</v>
      </c>
      <c r="U17" s="42">
        <v>16</v>
      </c>
      <c r="V17" s="42">
        <v>3</v>
      </c>
      <c r="W17" s="44">
        <f>ROUND(D17/第46表!D17*100,1)</f>
        <v>27.5</v>
      </c>
      <c r="X17" s="44">
        <f>ROUND(E17/第46表!E17*100,1)</f>
        <v>34.700000000000003</v>
      </c>
      <c r="Y17" s="44">
        <f>ROUND(F17/第46表!F17*100,1)</f>
        <v>20.5</v>
      </c>
      <c r="Z17" s="42">
        <f t="shared" si="7"/>
        <v>118</v>
      </c>
      <c r="AA17" s="42">
        <f t="shared" si="10"/>
        <v>67</v>
      </c>
      <c r="AB17" s="42">
        <f t="shared" si="11"/>
        <v>51</v>
      </c>
      <c r="AC17" s="44">
        <f t="shared" si="12"/>
        <v>80.3</v>
      </c>
      <c r="AD17" s="44">
        <f t="shared" si="13"/>
        <v>73.599999999999994</v>
      </c>
      <c r="AE17" s="44">
        <f t="shared" si="14"/>
        <v>91.1</v>
      </c>
      <c r="AF17" s="99"/>
      <c r="AG17" s="91" t="s">
        <v>9</v>
      </c>
      <c r="AI17" s="12">
        <v>24</v>
      </c>
      <c r="AJ17" s="12">
        <v>5</v>
      </c>
    </row>
    <row r="18" spans="1:36" ht="45" customHeight="1">
      <c r="A18" s="63"/>
      <c r="B18" s="50" t="s">
        <v>62</v>
      </c>
      <c r="C18" s="58"/>
      <c r="D18" s="41">
        <f t="shared" si="1"/>
        <v>36</v>
      </c>
      <c r="E18" s="42">
        <f t="shared" si="8"/>
        <v>26</v>
      </c>
      <c r="F18" s="42">
        <f t="shared" si="9"/>
        <v>10</v>
      </c>
      <c r="G18" s="42">
        <f t="shared" si="2"/>
        <v>36</v>
      </c>
      <c r="H18" s="42">
        <f>第46表!X18</f>
        <v>26</v>
      </c>
      <c r="I18" s="43">
        <f>第46表!Y18</f>
        <v>10</v>
      </c>
      <c r="J18" s="43">
        <f t="shared" si="3"/>
        <v>0</v>
      </c>
      <c r="K18" s="43">
        <f>第46表!AA18</f>
        <v>0</v>
      </c>
      <c r="L18" s="43">
        <f>第46表!AB18</f>
        <v>0</v>
      </c>
      <c r="M18" s="42">
        <f t="shared" si="4"/>
        <v>0</v>
      </c>
      <c r="N18" s="42">
        <v>0</v>
      </c>
      <c r="O18" s="42">
        <v>0</v>
      </c>
      <c r="P18" s="42">
        <f t="shared" si="5"/>
        <v>0</v>
      </c>
      <c r="Q18" s="42">
        <v>0</v>
      </c>
      <c r="R18" s="42">
        <v>0</v>
      </c>
      <c r="S18" s="42"/>
      <c r="T18" s="42">
        <f t="shared" si="6"/>
        <v>1</v>
      </c>
      <c r="U18" s="42">
        <v>1</v>
      </c>
      <c r="V18" s="42">
        <v>0</v>
      </c>
      <c r="W18" s="44">
        <f>ROUND(D18/第46表!D18*100,1)</f>
        <v>13.6</v>
      </c>
      <c r="X18" s="44">
        <f>ROUND(E18/第46表!E18*100,1)</f>
        <v>17.100000000000001</v>
      </c>
      <c r="Y18" s="44">
        <f>ROUND(F18/第46表!F18*100,1)</f>
        <v>8.9</v>
      </c>
      <c r="Z18" s="42">
        <f t="shared" si="7"/>
        <v>25</v>
      </c>
      <c r="AA18" s="42">
        <f t="shared" si="10"/>
        <v>16</v>
      </c>
      <c r="AB18" s="42">
        <f t="shared" si="11"/>
        <v>9</v>
      </c>
      <c r="AC18" s="44">
        <f t="shared" si="12"/>
        <v>69.400000000000006</v>
      </c>
      <c r="AD18" s="44">
        <f t="shared" si="13"/>
        <v>61.5</v>
      </c>
      <c r="AE18" s="44">
        <f t="shared" si="14"/>
        <v>90</v>
      </c>
      <c r="AF18" s="99"/>
      <c r="AG18" s="91" t="s">
        <v>10</v>
      </c>
      <c r="AI18" s="12">
        <v>10</v>
      </c>
      <c r="AJ18" s="12">
        <v>1</v>
      </c>
    </row>
    <row r="19" spans="1:36" ht="45" customHeight="1">
      <c r="A19" s="50"/>
      <c r="B19" s="50" t="s">
        <v>63</v>
      </c>
      <c r="C19" s="65"/>
      <c r="D19" s="41">
        <f t="shared" si="1"/>
        <v>101</v>
      </c>
      <c r="E19" s="42">
        <f t="shared" si="8"/>
        <v>69</v>
      </c>
      <c r="F19" s="42">
        <f t="shared" si="9"/>
        <v>32</v>
      </c>
      <c r="G19" s="42">
        <f t="shared" si="2"/>
        <v>101</v>
      </c>
      <c r="H19" s="42">
        <f>第46表!X19</f>
        <v>69</v>
      </c>
      <c r="I19" s="43">
        <f>第46表!Y19</f>
        <v>32</v>
      </c>
      <c r="J19" s="43">
        <f t="shared" si="3"/>
        <v>0</v>
      </c>
      <c r="K19" s="43">
        <f>第46表!AA19</f>
        <v>0</v>
      </c>
      <c r="L19" s="43">
        <f>第46表!AB19</f>
        <v>0</v>
      </c>
      <c r="M19" s="42">
        <f t="shared" si="4"/>
        <v>0</v>
      </c>
      <c r="N19" s="42">
        <v>0</v>
      </c>
      <c r="O19" s="42">
        <v>0</v>
      </c>
      <c r="P19" s="42">
        <f t="shared" si="5"/>
        <v>0</v>
      </c>
      <c r="Q19" s="42">
        <v>0</v>
      </c>
      <c r="R19" s="42">
        <v>0</v>
      </c>
      <c r="S19" s="42"/>
      <c r="T19" s="42">
        <f t="shared" si="6"/>
        <v>0</v>
      </c>
      <c r="U19" s="42">
        <v>0</v>
      </c>
      <c r="V19" s="42">
        <v>0</v>
      </c>
      <c r="W19" s="44">
        <f>ROUND(D19/第46表!D19*100,1)</f>
        <v>49.5</v>
      </c>
      <c r="X19" s="44">
        <f>ROUND(E19/第46表!E19*100,1)</f>
        <v>66.3</v>
      </c>
      <c r="Y19" s="44">
        <f>ROUND(F19/第46表!F19*100,1)</f>
        <v>32</v>
      </c>
      <c r="Z19" s="42">
        <f t="shared" si="7"/>
        <v>80</v>
      </c>
      <c r="AA19" s="42">
        <f t="shared" si="10"/>
        <v>50</v>
      </c>
      <c r="AB19" s="42">
        <f t="shared" si="11"/>
        <v>30</v>
      </c>
      <c r="AC19" s="44">
        <f t="shared" si="12"/>
        <v>79.2</v>
      </c>
      <c r="AD19" s="44">
        <f t="shared" si="13"/>
        <v>72.5</v>
      </c>
      <c r="AE19" s="44">
        <f t="shared" si="14"/>
        <v>93.8</v>
      </c>
      <c r="AF19" s="99"/>
      <c r="AG19" s="91" t="s">
        <v>11</v>
      </c>
      <c r="AI19" s="12">
        <v>19</v>
      </c>
      <c r="AJ19" s="12">
        <v>2</v>
      </c>
    </row>
    <row r="20" spans="1:36" ht="45" customHeight="1">
      <c r="A20" s="50"/>
      <c r="B20" s="50" t="s">
        <v>64</v>
      </c>
      <c r="C20" s="65"/>
      <c r="D20" s="41">
        <f t="shared" si="1"/>
        <v>44</v>
      </c>
      <c r="E20" s="42">
        <f t="shared" si="8"/>
        <v>28</v>
      </c>
      <c r="F20" s="42">
        <f t="shared" si="9"/>
        <v>16</v>
      </c>
      <c r="G20" s="42">
        <f t="shared" si="2"/>
        <v>42</v>
      </c>
      <c r="H20" s="42">
        <f>第46表!X20</f>
        <v>26</v>
      </c>
      <c r="I20" s="43">
        <f>第46表!Y20</f>
        <v>16</v>
      </c>
      <c r="J20" s="43">
        <f t="shared" si="3"/>
        <v>2</v>
      </c>
      <c r="K20" s="43">
        <f>第46表!AA20</f>
        <v>2</v>
      </c>
      <c r="L20" s="43">
        <f>第46表!AB20</f>
        <v>0</v>
      </c>
      <c r="M20" s="42">
        <f t="shared" si="4"/>
        <v>0</v>
      </c>
      <c r="N20" s="42">
        <v>0</v>
      </c>
      <c r="O20" s="42">
        <v>0</v>
      </c>
      <c r="P20" s="42">
        <f t="shared" si="5"/>
        <v>0</v>
      </c>
      <c r="Q20" s="42">
        <v>0</v>
      </c>
      <c r="R20" s="42">
        <v>0</v>
      </c>
      <c r="S20" s="42"/>
      <c r="T20" s="42">
        <f t="shared" si="6"/>
        <v>0</v>
      </c>
      <c r="U20" s="42">
        <v>0</v>
      </c>
      <c r="V20" s="42">
        <v>0</v>
      </c>
      <c r="W20" s="44">
        <f>ROUND(D20/第46表!D20*100,1)</f>
        <v>19.600000000000001</v>
      </c>
      <c r="X20" s="44">
        <f>ROUND(E20/第46表!E20*100,1)</f>
        <v>23</v>
      </c>
      <c r="Y20" s="44">
        <f>ROUND(F20/第46表!F20*100,1)</f>
        <v>15.7</v>
      </c>
      <c r="Z20" s="42">
        <f t="shared" si="7"/>
        <v>32</v>
      </c>
      <c r="AA20" s="42">
        <f t="shared" si="10"/>
        <v>21</v>
      </c>
      <c r="AB20" s="42">
        <f t="shared" si="11"/>
        <v>11</v>
      </c>
      <c r="AC20" s="44">
        <f t="shared" si="12"/>
        <v>72.7</v>
      </c>
      <c r="AD20" s="44">
        <f t="shared" si="13"/>
        <v>75</v>
      </c>
      <c r="AE20" s="44">
        <f t="shared" si="14"/>
        <v>68.8</v>
      </c>
      <c r="AF20" s="99"/>
      <c r="AG20" s="91" t="s">
        <v>12</v>
      </c>
      <c r="AI20" s="12">
        <v>7</v>
      </c>
      <c r="AJ20" s="12">
        <v>5</v>
      </c>
    </row>
    <row r="21" spans="1:36" ht="45" customHeight="1">
      <c r="A21" s="50"/>
      <c r="B21" s="50" t="s">
        <v>65</v>
      </c>
      <c r="C21" s="64"/>
      <c r="D21" s="41">
        <f t="shared" si="1"/>
        <v>25</v>
      </c>
      <c r="E21" s="42">
        <f t="shared" si="8"/>
        <v>14</v>
      </c>
      <c r="F21" s="42">
        <f t="shared" si="9"/>
        <v>11</v>
      </c>
      <c r="G21" s="42">
        <f t="shared" si="2"/>
        <v>25</v>
      </c>
      <c r="H21" s="42">
        <f>第46表!X21</f>
        <v>14</v>
      </c>
      <c r="I21" s="43">
        <f>第46表!Y21</f>
        <v>11</v>
      </c>
      <c r="J21" s="43">
        <f t="shared" si="3"/>
        <v>0</v>
      </c>
      <c r="K21" s="43">
        <f>第46表!AA21</f>
        <v>0</v>
      </c>
      <c r="L21" s="43">
        <f>第46表!AB21</f>
        <v>0</v>
      </c>
      <c r="M21" s="42">
        <f t="shared" si="4"/>
        <v>0</v>
      </c>
      <c r="N21" s="42">
        <v>0</v>
      </c>
      <c r="O21" s="42">
        <v>0</v>
      </c>
      <c r="P21" s="42">
        <f t="shared" si="5"/>
        <v>0</v>
      </c>
      <c r="Q21" s="42">
        <v>0</v>
      </c>
      <c r="R21" s="42">
        <v>0</v>
      </c>
      <c r="S21" s="42"/>
      <c r="T21" s="42">
        <f t="shared" si="6"/>
        <v>0</v>
      </c>
      <c r="U21" s="42">
        <v>0</v>
      </c>
      <c r="V21" s="42">
        <v>0</v>
      </c>
      <c r="W21" s="44">
        <f>ROUND(D21/第46表!D21*100,1)</f>
        <v>15.9</v>
      </c>
      <c r="X21" s="44">
        <f>ROUND(E21/第46表!E21*100,1)</f>
        <v>15.7</v>
      </c>
      <c r="Y21" s="44">
        <f>ROUND(F21/第46表!F21*100,1)</f>
        <v>16.2</v>
      </c>
      <c r="Z21" s="42">
        <f t="shared" si="7"/>
        <v>24</v>
      </c>
      <c r="AA21" s="42">
        <f t="shared" si="10"/>
        <v>13</v>
      </c>
      <c r="AB21" s="42">
        <f t="shared" si="11"/>
        <v>11</v>
      </c>
      <c r="AC21" s="44">
        <f t="shared" si="12"/>
        <v>96</v>
      </c>
      <c r="AD21" s="44">
        <f t="shared" si="13"/>
        <v>92.9</v>
      </c>
      <c r="AE21" s="44">
        <f t="shared" si="14"/>
        <v>100</v>
      </c>
      <c r="AF21" s="99"/>
      <c r="AG21" s="91" t="s">
        <v>13</v>
      </c>
      <c r="AI21" s="12">
        <v>1</v>
      </c>
      <c r="AJ21" s="12">
        <v>0</v>
      </c>
    </row>
    <row r="22" spans="1:36" ht="45" customHeight="1">
      <c r="A22" s="63"/>
      <c r="B22" s="50" t="s">
        <v>66</v>
      </c>
      <c r="C22" s="64"/>
      <c r="D22" s="41">
        <f t="shared" si="1"/>
        <v>43</v>
      </c>
      <c r="E22" s="42">
        <f t="shared" si="8"/>
        <v>22</v>
      </c>
      <c r="F22" s="42">
        <f t="shared" si="9"/>
        <v>21</v>
      </c>
      <c r="G22" s="42">
        <f t="shared" si="2"/>
        <v>42</v>
      </c>
      <c r="H22" s="42">
        <f>第46表!X22</f>
        <v>22</v>
      </c>
      <c r="I22" s="43">
        <f>第46表!Y22</f>
        <v>20</v>
      </c>
      <c r="J22" s="43">
        <f t="shared" si="3"/>
        <v>1</v>
      </c>
      <c r="K22" s="43">
        <f>第46表!AA22</f>
        <v>0</v>
      </c>
      <c r="L22" s="43">
        <f>第46表!AB22</f>
        <v>1</v>
      </c>
      <c r="M22" s="42">
        <f t="shared" si="4"/>
        <v>0</v>
      </c>
      <c r="N22" s="42">
        <v>0</v>
      </c>
      <c r="O22" s="42">
        <v>0</v>
      </c>
      <c r="P22" s="42">
        <f t="shared" si="5"/>
        <v>0</v>
      </c>
      <c r="Q22" s="42">
        <v>0</v>
      </c>
      <c r="R22" s="42">
        <v>0</v>
      </c>
      <c r="S22" s="42"/>
      <c r="T22" s="42">
        <f t="shared" si="6"/>
        <v>5</v>
      </c>
      <c r="U22" s="42">
        <v>4</v>
      </c>
      <c r="V22" s="42">
        <v>1</v>
      </c>
      <c r="W22" s="44">
        <f>ROUND(D22/第46表!D22*100,1)</f>
        <v>15.1</v>
      </c>
      <c r="X22" s="44">
        <f>ROUND(E22/第46表!E22*100,1)</f>
        <v>15.4</v>
      </c>
      <c r="Y22" s="44">
        <f>ROUND(F22/第46表!F22*100,1)</f>
        <v>14.9</v>
      </c>
      <c r="Z22" s="42">
        <f t="shared" si="7"/>
        <v>41</v>
      </c>
      <c r="AA22" s="42">
        <f t="shared" si="10"/>
        <v>20</v>
      </c>
      <c r="AB22" s="42">
        <f t="shared" si="11"/>
        <v>21</v>
      </c>
      <c r="AC22" s="44">
        <f t="shared" si="12"/>
        <v>95.3</v>
      </c>
      <c r="AD22" s="44">
        <f t="shared" si="13"/>
        <v>90.9</v>
      </c>
      <c r="AE22" s="44">
        <f t="shared" si="14"/>
        <v>100</v>
      </c>
      <c r="AF22" s="99"/>
      <c r="AG22" s="91" t="s">
        <v>14</v>
      </c>
      <c r="AI22" s="12">
        <v>2</v>
      </c>
      <c r="AJ22" s="12">
        <v>0</v>
      </c>
    </row>
    <row r="23" spans="1:36" ht="45" customHeight="1">
      <c r="A23" s="63"/>
      <c r="B23" s="50" t="s">
        <v>67</v>
      </c>
      <c r="C23" s="64"/>
      <c r="D23" s="41">
        <f t="shared" si="1"/>
        <v>150</v>
      </c>
      <c r="E23" s="42">
        <f t="shared" si="8"/>
        <v>102</v>
      </c>
      <c r="F23" s="42">
        <f t="shared" si="9"/>
        <v>48</v>
      </c>
      <c r="G23" s="42">
        <f t="shared" si="2"/>
        <v>143</v>
      </c>
      <c r="H23" s="42">
        <f>第46表!X23</f>
        <v>101</v>
      </c>
      <c r="I23" s="43">
        <f>第46表!Y23</f>
        <v>42</v>
      </c>
      <c r="J23" s="43">
        <f t="shared" si="3"/>
        <v>7</v>
      </c>
      <c r="K23" s="43">
        <f>第46表!AA23</f>
        <v>1</v>
      </c>
      <c r="L23" s="43">
        <f>第46表!AB23</f>
        <v>6</v>
      </c>
      <c r="M23" s="42">
        <f t="shared" si="4"/>
        <v>0</v>
      </c>
      <c r="N23" s="42">
        <v>0</v>
      </c>
      <c r="O23" s="42">
        <v>0</v>
      </c>
      <c r="P23" s="42">
        <f t="shared" si="5"/>
        <v>0</v>
      </c>
      <c r="Q23" s="42">
        <v>0</v>
      </c>
      <c r="R23" s="42">
        <v>0</v>
      </c>
      <c r="S23" s="42"/>
      <c r="T23" s="42">
        <f t="shared" si="6"/>
        <v>0</v>
      </c>
      <c r="U23" s="42">
        <v>0</v>
      </c>
      <c r="V23" s="42">
        <v>0</v>
      </c>
      <c r="W23" s="44">
        <f>ROUND(D23/第46表!D23*100,1)</f>
        <v>26.9</v>
      </c>
      <c r="X23" s="44">
        <f>ROUND(E23/第46表!E23*100,1)</f>
        <v>35.1</v>
      </c>
      <c r="Y23" s="44">
        <f>ROUND(F23/第46表!F23*100,1)</f>
        <v>18</v>
      </c>
      <c r="Z23" s="42">
        <f t="shared" si="7"/>
        <v>117</v>
      </c>
      <c r="AA23" s="42">
        <f t="shared" si="10"/>
        <v>77</v>
      </c>
      <c r="AB23" s="42">
        <f t="shared" si="11"/>
        <v>40</v>
      </c>
      <c r="AC23" s="44">
        <f t="shared" si="12"/>
        <v>78</v>
      </c>
      <c r="AD23" s="44">
        <f t="shared" si="13"/>
        <v>75.5</v>
      </c>
      <c r="AE23" s="44">
        <f t="shared" si="14"/>
        <v>83.3</v>
      </c>
      <c r="AF23" s="99"/>
      <c r="AG23" s="91" t="s">
        <v>15</v>
      </c>
      <c r="AI23" s="12">
        <v>25</v>
      </c>
      <c r="AJ23" s="12">
        <v>8</v>
      </c>
    </row>
    <row r="24" spans="1:36" ht="45" customHeight="1">
      <c r="A24" s="63"/>
      <c r="B24" s="50" t="s">
        <v>40</v>
      </c>
      <c r="C24" s="64"/>
      <c r="D24" s="42">
        <f t="shared" si="1"/>
        <v>68</v>
      </c>
      <c r="E24" s="42">
        <f t="shared" si="8"/>
        <v>27</v>
      </c>
      <c r="F24" s="42">
        <f t="shared" si="9"/>
        <v>41</v>
      </c>
      <c r="G24" s="42">
        <f t="shared" si="2"/>
        <v>64</v>
      </c>
      <c r="H24" s="42">
        <f>第46表!X24</f>
        <v>26</v>
      </c>
      <c r="I24" s="43">
        <f>第46表!Y24</f>
        <v>38</v>
      </c>
      <c r="J24" s="43">
        <f t="shared" si="3"/>
        <v>1</v>
      </c>
      <c r="K24" s="43">
        <f>第46表!AA24</f>
        <v>1</v>
      </c>
      <c r="L24" s="43">
        <f>第46表!AB24</f>
        <v>0</v>
      </c>
      <c r="M24" s="42">
        <f t="shared" si="4"/>
        <v>3</v>
      </c>
      <c r="N24" s="42">
        <v>0</v>
      </c>
      <c r="O24" s="42">
        <v>3</v>
      </c>
      <c r="P24" s="42">
        <f t="shared" si="5"/>
        <v>0</v>
      </c>
      <c r="Q24" s="42">
        <v>0</v>
      </c>
      <c r="R24" s="42">
        <v>0</v>
      </c>
      <c r="S24" s="42"/>
      <c r="T24" s="42">
        <f t="shared" si="6"/>
        <v>0</v>
      </c>
      <c r="U24" s="42">
        <v>0</v>
      </c>
      <c r="V24" s="42">
        <v>0</v>
      </c>
      <c r="W24" s="44">
        <f>ROUND(D24/第46表!D24*100,1)</f>
        <v>38.200000000000003</v>
      </c>
      <c r="X24" s="44">
        <f>ROUND(E24/第46表!E24*100,1)</f>
        <v>37.5</v>
      </c>
      <c r="Y24" s="44">
        <f>ROUND(F24/第46表!F24*100,1)</f>
        <v>38.700000000000003</v>
      </c>
      <c r="Z24" s="42">
        <f t="shared" si="7"/>
        <v>62</v>
      </c>
      <c r="AA24" s="42">
        <f t="shared" si="10"/>
        <v>24</v>
      </c>
      <c r="AB24" s="42">
        <f t="shared" si="11"/>
        <v>38</v>
      </c>
      <c r="AC24" s="44">
        <f t="shared" si="12"/>
        <v>91.2</v>
      </c>
      <c r="AD24" s="44">
        <f t="shared" si="13"/>
        <v>88.9</v>
      </c>
      <c r="AE24" s="44">
        <f t="shared" si="14"/>
        <v>92.7</v>
      </c>
      <c r="AF24" s="99"/>
      <c r="AG24" s="91" t="s">
        <v>20</v>
      </c>
      <c r="AI24" s="12">
        <v>3</v>
      </c>
      <c r="AJ24" s="12">
        <v>3</v>
      </c>
    </row>
    <row r="25" spans="1:36" ht="45" customHeight="1">
      <c r="A25" s="63"/>
      <c r="B25" s="50" t="s">
        <v>41</v>
      </c>
      <c r="C25" s="64"/>
      <c r="D25" s="42">
        <f t="shared" si="1"/>
        <v>60</v>
      </c>
      <c r="E25" s="42">
        <f t="shared" si="8"/>
        <v>26</v>
      </c>
      <c r="F25" s="42">
        <f t="shared" si="9"/>
        <v>34</v>
      </c>
      <c r="G25" s="42">
        <f t="shared" si="2"/>
        <v>58</v>
      </c>
      <c r="H25" s="42">
        <f>第46表!X25</f>
        <v>25</v>
      </c>
      <c r="I25" s="43">
        <f>第46表!Y25</f>
        <v>33</v>
      </c>
      <c r="J25" s="43">
        <f t="shared" si="3"/>
        <v>0</v>
      </c>
      <c r="K25" s="43">
        <f>第46表!AA25</f>
        <v>0</v>
      </c>
      <c r="L25" s="43">
        <f>第46表!AB25</f>
        <v>0</v>
      </c>
      <c r="M25" s="42">
        <f t="shared" si="4"/>
        <v>2</v>
      </c>
      <c r="N25" s="42">
        <v>1</v>
      </c>
      <c r="O25" s="42">
        <v>1</v>
      </c>
      <c r="P25" s="42">
        <f t="shared" si="5"/>
        <v>0</v>
      </c>
      <c r="Q25" s="42">
        <v>0</v>
      </c>
      <c r="R25" s="42">
        <v>0</v>
      </c>
      <c r="S25" s="42"/>
      <c r="T25" s="42">
        <f t="shared" si="6"/>
        <v>1</v>
      </c>
      <c r="U25" s="42">
        <v>1</v>
      </c>
      <c r="V25" s="42">
        <v>0</v>
      </c>
      <c r="W25" s="44">
        <f>ROUND(D25/第46表!D25*100,1)</f>
        <v>48.4</v>
      </c>
      <c r="X25" s="44">
        <f>ROUND(E25/第46表!E25*100,1)</f>
        <v>41.9</v>
      </c>
      <c r="Y25" s="44">
        <f>ROUND(F25/第46表!F25*100,1)</f>
        <v>54.8</v>
      </c>
      <c r="Z25" s="42">
        <f t="shared" si="7"/>
        <v>52</v>
      </c>
      <c r="AA25" s="42">
        <f t="shared" si="10"/>
        <v>23</v>
      </c>
      <c r="AB25" s="42">
        <f t="shared" si="11"/>
        <v>29</v>
      </c>
      <c r="AC25" s="44">
        <f t="shared" si="12"/>
        <v>86.7</v>
      </c>
      <c r="AD25" s="44">
        <f t="shared" si="13"/>
        <v>88.5</v>
      </c>
      <c r="AE25" s="44">
        <f t="shared" si="14"/>
        <v>85.3</v>
      </c>
      <c r="AF25" s="99"/>
      <c r="AG25" s="91" t="s">
        <v>21</v>
      </c>
      <c r="AI25" s="12">
        <v>3</v>
      </c>
      <c r="AJ25" s="12">
        <v>5</v>
      </c>
    </row>
    <row r="26" spans="1:36" ht="45" customHeight="1">
      <c r="A26" s="63"/>
      <c r="B26" s="50" t="s">
        <v>42</v>
      </c>
      <c r="C26" s="64"/>
      <c r="D26" s="42">
        <f t="shared" si="1"/>
        <v>79</v>
      </c>
      <c r="E26" s="42">
        <f t="shared" si="8"/>
        <v>55</v>
      </c>
      <c r="F26" s="42">
        <f t="shared" si="9"/>
        <v>24</v>
      </c>
      <c r="G26" s="42">
        <f t="shared" si="2"/>
        <v>76</v>
      </c>
      <c r="H26" s="42">
        <f>第46表!X26</f>
        <v>55</v>
      </c>
      <c r="I26" s="43">
        <f>第46表!Y26</f>
        <v>21</v>
      </c>
      <c r="J26" s="43">
        <f t="shared" si="3"/>
        <v>1</v>
      </c>
      <c r="K26" s="43">
        <f>第46表!AA26</f>
        <v>0</v>
      </c>
      <c r="L26" s="43">
        <f>第46表!AB26</f>
        <v>1</v>
      </c>
      <c r="M26" s="42">
        <f t="shared" si="4"/>
        <v>2</v>
      </c>
      <c r="N26" s="42">
        <v>0</v>
      </c>
      <c r="O26" s="42">
        <v>2</v>
      </c>
      <c r="P26" s="42">
        <f t="shared" si="5"/>
        <v>0</v>
      </c>
      <c r="Q26" s="42">
        <v>0</v>
      </c>
      <c r="R26" s="42">
        <v>0</v>
      </c>
      <c r="S26" s="42"/>
      <c r="T26" s="42">
        <f t="shared" si="6"/>
        <v>2</v>
      </c>
      <c r="U26" s="42">
        <v>1</v>
      </c>
      <c r="V26" s="42">
        <v>1</v>
      </c>
      <c r="W26" s="44">
        <f>ROUND(D26/第46表!D26*100,1)</f>
        <v>34.6</v>
      </c>
      <c r="X26" s="44">
        <f>ROUND(E26/第46表!E26*100,1)</f>
        <v>43.3</v>
      </c>
      <c r="Y26" s="44">
        <f>ROUND(F26/第46表!F26*100,1)</f>
        <v>23.8</v>
      </c>
      <c r="Z26" s="42">
        <f t="shared" si="7"/>
        <v>61</v>
      </c>
      <c r="AA26" s="42">
        <f t="shared" si="10"/>
        <v>39</v>
      </c>
      <c r="AB26" s="42">
        <f t="shared" si="11"/>
        <v>22</v>
      </c>
      <c r="AC26" s="44">
        <f t="shared" si="12"/>
        <v>77.2</v>
      </c>
      <c r="AD26" s="44">
        <f t="shared" si="13"/>
        <v>70.900000000000006</v>
      </c>
      <c r="AE26" s="44">
        <f t="shared" si="14"/>
        <v>91.7</v>
      </c>
      <c r="AF26" s="99"/>
      <c r="AG26" s="91" t="s">
        <v>22</v>
      </c>
      <c r="AI26" s="12">
        <v>16</v>
      </c>
      <c r="AJ26" s="12">
        <v>2</v>
      </c>
    </row>
    <row r="27" spans="1:36" ht="31.5" customHeight="1">
      <c r="A27" s="50"/>
      <c r="B27" s="50"/>
      <c r="C27" s="64"/>
      <c r="D27" s="42"/>
      <c r="E27" s="42"/>
      <c r="F27" s="42"/>
      <c r="G27" s="42"/>
      <c r="H27" s="42"/>
      <c r="I27" s="43"/>
      <c r="J27" s="43"/>
      <c r="K27" s="43"/>
      <c r="L27" s="43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4"/>
      <c r="X27" s="44"/>
      <c r="Y27" s="44"/>
      <c r="Z27" s="42"/>
      <c r="AA27" s="42"/>
      <c r="AB27" s="42"/>
      <c r="AC27" s="44"/>
      <c r="AD27" s="44"/>
      <c r="AE27" s="44"/>
      <c r="AF27" s="99"/>
      <c r="AG27" s="91"/>
    </row>
    <row r="28" spans="1:36" ht="45" customHeight="1">
      <c r="A28" s="66"/>
      <c r="B28" s="48" t="s">
        <v>68</v>
      </c>
      <c r="C28" s="75"/>
      <c r="D28" s="42">
        <f>SUM(E28:F28)</f>
        <v>71</v>
      </c>
      <c r="E28" s="42">
        <f t="shared" si="8"/>
        <v>50</v>
      </c>
      <c r="F28" s="42">
        <f t="shared" si="9"/>
        <v>21</v>
      </c>
      <c r="G28" s="42">
        <f t="shared" ref="G28:G29" si="15">SUM(H28:I28)</f>
        <v>69</v>
      </c>
      <c r="H28" s="42">
        <f>第46表!X28</f>
        <v>49</v>
      </c>
      <c r="I28" s="43">
        <f>第46表!Y28</f>
        <v>20</v>
      </c>
      <c r="J28" s="43">
        <f t="shared" ref="J28:J29" si="16">SUM(K28:L28)</f>
        <v>0</v>
      </c>
      <c r="K28" s="43">
        <f>第46表!AA28</f>
        <v>0</v>
      </c>
      <c r="L28" s="43">
        <f>第46表!AB28</f>
        <v>0</v>
      </c>
      <c r="M28" s="42">
        <f t="shared" ref="M28:M29" si="17">SUM(N28:O28)</f>
        <v>2</v>
      </c>
      <c r="N28" s="42">
        <v>1</v>
      </c>
      <c r="O28" s="42">
        <v>1</v>
      </c>
      <c r="P28" s="42">
        <f t="shared" ref="P28:P29" si="18">SUM(Q28:R28)</f>
        <v>0</v>
      </c>
      <c r="Q28" s="42">
        <v>0</v>
      </c>
      <c r="R28" s="42">
        <v>0</v>
      </c>
      <c r="S28" s="42"/>
      <c r="T28" s="42">
        <f t="shared" ref="T28:T29" si="19">SUM(U28:V28)</f>
        <v>0</v>
      </c>
      <c r="U28" s="42">
        <v>0</v>
      </c>
      <c r="V28" s="42">
        <v>0</v>
      </c>
      <c r="W28" s="44">
        <f>ROUND(D28/第46表!D28*100,1)</f>
        <v>48.6</v>
      </c>
      <c r="X28" s="44">
        <f>ROUND(E28/第46表!E28*100,1)</f>
        <v>54.3</v>
      </c>
      <c r="Y28" s="44">
        <f>ROUND(F28/第46表!F28*100,1)</f>
        <v>38.9</v>
      </c>
      <c r="Z28" s="42">
        <f t="shared" ref="Z28:Z29" si="20">SUM(AA28:AB28)</f>
        <v>66</v>
      </c>
      <c r="AA28" s="42">
        <f t="shared" ref="AA28:AA29" si="21">E28-AI28</f>
        <v>49</v>
      </c>
      <c r="AB28" s="42">
        <f t="shared" ref="AB28:AB29" si="22">F28-AJ28</f>
        <v>17</v>
      </c>
      <c r="AC28" s="44">
        <f t="shared" ref="AC28:AC29" si="23">ROUND(Z28/D28*100,1)</f>
        <v>93</v>
      </c>
      <c r="AD28" s="44">
        <f t="shared" ref="AD28:AD29" si="24">ROUND(AA28/E28*100,1)</f>
        <v>98</v>
      </c>
      <c r="AE28" s="44">
        <f t="shared" ref="AE28:AE29" si="25">ROUND(AB28/F28*100,1)</f>
        <v>81</v>
      </c>
      <c r="AF28" s="101"/>
      <c r="AG28" s="97" t="s">
        <v>16</v>
      </c>
      <c r="AI28" s="12">
        <v>1</v>
      </c>
      <c r="AJ28" s="12">
        <v>4</v>
      </c>
    </row>
    <row r="29" spans="1:36" ht="45" customHeight="1">
      <c r="A29" s="68"/>
      <c r="B29" s="59" t="s">
        <v>69</v>
      </c>
      <c r="C29" s="69"/>
      <c r="D29" s="45">
        <f>SUM(E29:F29)</f>
        <v>45</v>
      </c>
      <c r="E29" s="45">
        <f t="shared" si="8"/>
        <v>30</v>
      </c>
      <c r="F29" s="45">
        <f t="shared" si="9"/>
        <v>15</v>
      </c>
      <c r="G29" s="45">
        <f t="shared" si="15"/>
        <v>45</v>
      </c>
      <c r="H29" s="45">
        <f>第46表!X29</f>
        <v>30</v>
      </c>
      <c r="I29" s="46">
        <f>第46表!Y29</f>
        <v>15</v>
      </c>
      <c r="J29" s="46">
        <f t="shared" si="16"/>
        <v>0</v>
      </c>
      <c r="K29" s="46">
        <f>第46表!AA29</f>
        <v>0</v>
      </c>
      <c r="L29" s="46">
        <f>第46表!AB29</f>
        <v>0</v>
      </c>
      <c r="M29" s="45">
        <f t="shared" si="17"/>
        <v>0</v>
      </c>
      <c r="N29" s="45">
        <v>0</v>
      </c>
      <c r="O29" s="45">
        <v>0</v>
      </c>
      <c r="P29" s="45">
        <f t="shared" si="18"/>
        <v>0</v>
      </c>
      <c r="Q29" s="45">
        <v>0</v>
      </c>
      <c r="R29" s="45">
        <v>0</v>
      </c>
      <c r="S29" s="42"/>
      <c r="T29" s="45">
        <f t="shared" si="19"/>
        <v>0</v>
      </c>
      <c r="U29" s="45">
        <v>0</v>
      </c>
      <c r="V29" s="45">
        <v>0</v>
      </c>
      <c r="W29" s="47">
        <f>ROUND(D29/第46表!D29*100,1)</f>
        <v>29.2</v>
      </c>
      <c r="X29" s="47">
        <f>ROUND(E29/第46表!E29*100,1)</f>
        <v>36.1</v>
      </c>
      <c r="Y29" s="47">
        <f>ROUND(F29/第46表!F29*100,1)</f>
        <v>21.1</v>
      </c>
      <c r="Z29" s="45">
        <f t="shared" si="20"/>
        <v>37</v>
      </c>
      <c r="AA29" s="45">
        <f t="shared" si="21"/>
        <v>23</v>
      </c>
      <c r="AB29" s="45">
        <f t="shared" si="22"/>
        <v>14</v>
      </c>
      <c r="AC29" s="47">
        <f t="shared" si="23"/>
        <v>82.2</v>
      </c>
      <c r="AD29" s="47">
        <f t="shared" si="24"/>
        <v>76.7</v>
      </c>
      <c r="AE29" s="47">
        <f t="shared" si="25"/>
        <v>93.3</v>
      </c>
      <c r="AF29" s="100"/>
      <c r="AG29" s="96" t="s">
        <v>17</v>
      </c>
      <c r="AI29" s="12">
        <v>7</v>
      </c>
      <c r="AJ29" s="12">
        <v>1</v>
      </c>
    </row>
    <row r="30" spans="1:36" s="34" customFormat="1" ht="33" customHeight="1">
      <c r="C30" s="34" t="s">
        <v>105</v>
      </c>
      <c r="AG30" s="81"/>
    </row>
    <row r="31" spans="1:36" ht="38.1" customHeight="1">
      <c r="C31" s="12" t="s">
        <v>23</v>
      </c>
    </row>
  </sheetData>
  <mergeCells count="39">
    <mergeCell ref="AC4:AE4"/>
    <mergeCell ref="AB5:AB7"/>
    <mergeCell ref="AF3:AG7"/>
    <mergeCell ref="Z5:Z7"/>
    <mergeCell ref="AA5:AA7"/>
    <mergeCell ref="O5:O7"/>
    <mergeCell ref="P5:P7"/>
    <mergeCell ref="Q5:Q7"/>
    <mergeCell ref="R5:R7"/>
    <mergeCell ref="W3:Y4"/>
    <mergeCell ref="W5:W7"/>
    <mergeCell ref="X5:X7"/>
    <mergeCell ref="Y5:Y7"/>
    <mergeCell ref="T3:V4"/>
    <mergeCell ref="T5:T7"/>
    <mergeCell ref="U5:U7"/>
    <mergeCell ref="V5:V7"/>
    <mergeCell ref="A10:C10"/>
    <mergeCell ref="D3:F4"/>
    <mergeCell ref="A3:C7"/>
    <mergeCell ref="D5:D7"/>
    <mergeCell ref="E5:E7"/>
    <mergeCell ref="F5:F7"/>
    <mergeCell ref="L5:L7"/>
    <mergeCell ref="J4:L4"/>
    <mergeCell ref="G3:L3"/>
    <mergeCell ref="J9:L10"/>
    <mergeCell ref="M3:R3"/>
    <mergeCell ref="M4:O4"/>
    <mergeCell ref="P4:R4"/>
    <mergeCell ref="P9:R10"/>
    <mergeCell ref="G4:I4"/>
    <mergeCell ref="H5:H7"/>
    <mergeCell ref="J5:J7"/>
    <mergeCell ref="G5:G7"/>
    <mergeCell ref="I5:I7"/>
    <mergeCell ref="K5:K7"/>
    <mergeCell ref="M5:M7"/>
    <mergeCell ref="N5:N7"/>
  </mergeCells>
  <phoneticPr fontId="1"/>
  <printOptions gridLinesSet="0"/>
  <pageMargins left="0.78740157480314965" right="0.59055118110236227" top="0.98425196850393704" bottom="0.94488188976377963" header="0.51181102362204722" footer="0.51181102362204722"/>
  <pageSetup paperSize="9" scale="48" orientation="portrait" r:id="rId1"/>
  <headerFooter alignWithMargins="0"/>
  <ignoredErrors>
    <ignoredError sqref="J11:L11 P11:R11 M11:O11 AC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view="pageBreakPreview" zoomScale="70" zoomScaleNormal="56" zoomScaleSheetLayoutView="70" workbookViewId="0">
      <selection activeCell="B1" sqref="B1"/>
    </sheetView>
  </sheetViews>
  <sheetFormatPr defaultRowHeight="33.950000000000003" customHeight="1"/>
  <cols>
    <col min="1" max="1" width="1.69921875" style="1" customWidth="1"/>
    <col min="2" max="2" width="13.796875" style="1" customWidth="1"/>
    <col min="3" max="3" width="1.69921875" style="1" customWidth="1"/>
    <col min="4" max="4" width="10.19921875" style="1" customWidth="1"/>
    <col min="5" max="7" width="9.296875" style="1" customWidth="1"/>
    <col min="8" max="8" width="7.3984375" style="1" customWidth="1"/>
    <col min="9" max="10" width="7.19921875" style="1" customWidth="1"/>
    <col min="11" max="14" width="5.69921875" style="1" customWidth="1"/>
    <col min="15" max="15" width="5.8984375" style="1" customWidth="1"/>
    <col min="16" max="16" width="7.19921875" style="1" customWidth="1"/>
    <col min="17" max="18" width="5.69921875" style="1" customWidth="1"/>
    <col min="19" max="16384" width="8.796875" style="1"/>
  </cols>
  <sheetData>
    <row r="1" spans="1:18" s="36" customFormat="1" ht="31.5" customHeight="1">
      <c r="B1" s="36" t="s">
        <v>118</v>
      </c>
    </row>
    <row r="2" spans="1:18" ht="31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45" customHeight="1">
      <c r="A3" s="124" t="s">
        <v>70</v>
      </c>
      <c r="B3" s="124"/>
      <c r="C3" s="151"/>
      <c r="D3" s="150" t="s">
        <v>2</v>
      </c>
      <c r="E3" s="219" t="s">
        <v>79</v>
      </c>
      <c r="F3" s="124"/>
      <c r="G3" s="128"/>
      <c r="H3" s="219" t="s">
        <v>48</v>
      </c>
      <c r="I3" s="124"/>
      <c r="J3" s="151"/>
      <c r="K3" s="221" t="s">
        <v>90</v>
      </c>
      <c r="L3" s="222"/>
      <c r="M3" s="221" t="s">
        <v>91</v>
      </c>
      <c r="N3" s="222"/>
      <c r="O3" s="225" t="s">
        <v>80</v>
      </c>
      <c r="P3" s="134"/>
      <c r="Q3" s="228" t="s">
        <v>81</v>
      </c>
      <c r="R3" s="229"/>
    </row>
    <row r="4" spans="1:18" ht="45" customHeight="1">
      <c r="A4" s="125"/>
      <c r="B4" s="125"/>
      <c r="C4" s="217"/>
      <c r="D4" s="199"/>
      <c r="E4" s="129"/>
      <c r="F4" s="126"/>
      <c r="G4" s="130"/>
      <c r="H4" s="220"/>
      <c r="I4" s="125"/>
      <c r="J4" s="217"/>
      <c r="K4" s="223"/>
      <c r="L4" s="224"/>
      <c r="M4" s="223"/>
      <c r="N4" s="224"/>
      <c r="O4" s="226"/>
      <c r="P4" s="227"/>
      <c r="Q4" s="230"/>
      <c r="R4" s="231"/>
    </row>
    <row r="5" spans="1:18" ht="23.1" customHeight="1">
      <c r="A5" s="125"/>
      <c r="B5" s="125"/>
      <c r="C5" s="217"/>
      <c r="D5" s="199"/>
      <c r="E5" s="202" t="s">
        <v>2</v>
      </c>
      <c r="F5" s="125" t="s">
        <v>3</v>
      </c>
      <c r="G5" s="203" t="s">
        <v>4</v>
      </c>
      <c r="H5" s="202" t="s">
        <v>2</v>
      </c>
      <c r="I5" s="202" t="s">
        <v>3</v>
      </c>
      <c r="J5" s="202" t="s">
        <v>4</v>
      </c>
      <c r="K5" s="202" t="s">
        <v>3</v>
      </c>
      <c r="L5" s="202" t="s">
        <v>4</v>
      </c>
      <c r="M5" s="202" t="s">
        <v>3</v>
      </c>
      <c r="N5" s="202" t="s">
        <v>4</v>
      </c>
      <c r="O5" s="202" t="s">
        <v>3</v>
      </c>
      <c r="P5" s="202" t="s">
        <v>4</v>
      </c>
      <c r="Q5" s="202" t="s">
        <v>3</v>
      </c>
      <c r="R5" s="219" t="s">
        <v>4</v>
      </c>
    </row>
    <row r="6" spans="1:18" ht="23.1" customHeight="1">
      <c r="A6" s="125"/>
      <c r="B6" s="125"/>
      <c r="C6" s="217"/>
      <c r="D6" s="199"/>
      <c r="E6" s="203"/>
      <c r="F6" s="125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20"/>
    </row>
    <row r="7" spans="1:18" ht="21.6" customHeight="1">
      <c r="A7" s="126"/>
      <c r="B7" s="126"/>
      <c r="C7" s="218"/>
      <c r="D7" s="152"/>
      <c r="E7" s="197"/>
      <c r="F7" s="153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29"/>
    </row>
    <row r="8" spans="1:18" ht="31.5" customHeight="1">
      <c r="A8" s="48"/>
      <c r="B8" s="48"/>
      <c r="C8" s="55"/>
      <c r="D8" s="51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18" ht="39" customHeight="1">
      <c r="A9" s="88"/>
      <c r="B9" s="88" t="s">
        <v>116</v>
      </c>
      <c r="C9" s="89"/>
      <c r="D9" s="83">
        <v>4737</v>
      </c>
      <c r="E9" s="84">
        <v>3626</v>
      </c>
      <c r="F9" s="84">
        <v>1959</v>
      </c>
      <c r="G9" s="84">
        <v>1667</v>
      </c>
      <c r="H9" s="84">
        <v>882</v>
      </c>
      <c r="I9" s="84">
        <v>138</v>
      </c>
      <c r="J9" s="84">
        <v>744</v>
      </c>
      <c r="K9" s="84">
        <v>1</v>
      </c>
      <c r="L9" s="84">
        <v>3</v>
      </c>
      <c r="M9" s="84">
        <v>0</v>
      </c>
      <c r="N9" s="84">
        <v>0</v>
      </c>
      <c r="O9" s="84">
        <v>24</v>
      </c>
      <c r="P9" s="84">
        <v>201</v>
      </c>
      <c r="Q9" s="84">
        <v>0</v>
      </c>
      <c r="R9" s="84">
        <v>0</v>
      </c>
    </row>
    <row r="10" spans="1:18" ht="22.5" customHeight="1">
      <c r="A10" s="50"/>
      <c r="B10" s="50"/>
      <c r="C10" s="58"/>
      <c r="D10" s="83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</row>
    <row r="11" spans="1:18" ht="39" customHeight="1">
      <c r="A11" s="88"/>
      <c r="B11" s="88" t="s">
        <v>117</v>
      </c>
      <c r="C11" s="89"/>
      <c r="D11" s="83">
        <f>E11+H11+SUM(K11:R11)</f>
        <v>4943</v>
      </c>
      <c r="E11" s="84">
        <f>SUM(F11:G11)</f>
        <v>3781</v>
      </c>
      <c r="F11" s="84">
        <f t="shared" ref="F11:R11" si="0">SUM(F13:F29)</f>
        <v>2069</v>
      </c>
      <c r="G11" s="84">
        <f t="shared" si="0"/>
        <v>1712</v>
      </c>
      <c r="H11" s="84">
        <f>SUM(I11:J11)</f>
        <v>913</v>
      </c>
      <c r="I11" s="84">
        <f t="shared" si="0"/>
        <v>93</v>
      </c>
      <c r="J11" s="84">
        <f t="shared" si="0"/>
        <v>820</v>
      </c>
      <c r="K11" s="84">
        <f t="shared" si="0"/>
        <v>3</v>
      </c>
      <c r="L11" s="84">
        <f t="shared" si="0"/>
        <v>2</v>
      </c>
      <c r="M11" s="84">
        <f t="shared" si="0"/>
        <v>1</v>
      </c>
      <c r="N11" s="84">
        <f t="shared" si="0"/>
        <v>0</v>
      </c>
      <c r="O11" s="84">
        <f t="shared" si="0"/>
        <v>28</v>
      </c>
      <c r="P11" s="84">
        <f t="shared" si="0"/>
        <v>215</v>
      </c>
      <c r="Q11" s="84">
        <f t="shared" si="0"/>
        <v>0</v>
      </c>
      <c r="R11" s="84">
        <f t="shared" si="0"/>
        <v>0</v>
      </c>
    </row>
    <row r="12" spans="1:18" ht="22.5" customHeight="1">
      <c r="A12" s="59"/>
      <c r="B12" s="59"/>
      <c r="C12" s="60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</row>
    <row r="13" spans="1:18" ht="45" customHeight="1">
      <c r="A13" s="61"/>
      <c r="B13" s="48" t="s">
        <v>29</v>
      </c>
      <c r="C13" s="62"/>
      <c r="D13" s="83">
        <f t="shared" ref="D13:D26" si="1">E13+H13+SUM(K13:R13)</f>
        <v>2392</v>
      </c>
      <c r="E13" s="84">
        <f t="shared" ref="E13:E26" si="2">SUM(F13:G13)</f>
        <v>1926</v>
      </c>
      <c r="F13" s="84">
        <v>1031</v>
      </c>
      <c r="G13" s="84">
        <v>895</v>
      </c>
      <c r="H13" s="84">
        <f t="shared" ref="H13:H26" si="3">SUM(I13:J13)</f>
        <v>410</v>
      </c>
      <c r="I13" s="84">
        <v>40</v>
      </c>
      <c r="J13" s="84">
        <v>370</v>
      </c>
      <c r="K13" s="84">
        <v>0</v>
      </c>
      <c r="L13" s="84">
        <v>0</v>
      </c>
      <c r="M13" s="84">
        <v>0</v>
      </c>
      <c r="N13" s="84">
        <v>0</v>
      </c>
      <c r="O13" s="84">
        <v>8</v>
      </c>
      <c r="P13" s="84">
        <v>48</v>
      </c>
      <c r="Q13" s="84">
        <v>0</v>
      </c>
      <c r="R13" s="84">
        <v>0</v>
      </c>
    </row>
    <row r="14" spans="1:18" ht="45" customHeight="1">
      <c r="A14" s="63"/>
      <c r="B14" s="50" t="s">
        <v>30</v>
      </c>
      <c r="C14" s="64"/>
      <c r="D14" s="83">
        <f t="shared" si="1"/>
        <v>535</v>
      </c>
      <c r="E14" s="84">
        <f t="shared" si="2"/>
        <v>363</v>
      </c>
      <c r="F14" s="84">
        <v>207</v>
      </c>
      <c r="G14" s="84">
        <v>156</v>
      </c>
      <c r="H14" s="84">
        <f t="shared" si="3"/>
        <v>104</v>
      </c>
      <c r="I14" s="84">
        <v>12</v>
      </c>
      <c r="J14" s="84">
        <v>92</v>
      </c>
      <c r="K14" s="84">
        <v>1</v>
      </c>
      <c r="L14" s="84">
        <v>0</v>
      </c>
      <c r="M14" s="84">
        <v>0</v>
      </c>
      <c r="N14" s="84">
        <v>0</v>
      </c>
      <c r="O14" s="84">
        <v>4</v>
      </c>
      <c r="P14" s="84">
        <v>63</v>
      </c>
      <c r="Q14" s="84">
        <v>0</v>
      </c>
      <c r="R14" s="84">
        <v>0</v>
      </c>
    </row>
    <row r="15" spans="1:18" ht="45" customHeight="1">
      <c r="A15" s="63"/>
      <c r="B15" s="50" t="s">
        <v>31</v>
      </c>
      <c r="C15" s="64"/>
      <c r="D15" s="83">
        <f t="shared" si="1"/>
        <v>372</v>
      </c>
      <c r="E15" s="84">
        <f t="shared" si="2"/>
        <v>294</v>
      </c>
      <c r="F15" s="84">
        <v>148</v>
      </c>
      <c r="G15" s="84">
        <v>146</v>
      </c>
      <c r="H15" s="84">
        <f t="shared" si="3"/>
        <v>78</v>
      </c>
      <c r="I15" s="84">
        <v>9</v>
      </c>
      <c r="J15" s="84">
        <v>69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</row>
    <row r="16" spans="1:18" ht="45" customHeight="1">
      <c r="A16" s="63"/>
      <c r="B16" s="50" t="s">
        <v>32</v>
      </c>
      <c r="C16" s="64"/>
      <c r="D16" s="83">
        <f t="shared" si="1"/>
        <v>358</v>
      </c>
      <c r="E16" s="84">
        <f t="shared" si="2"/>
        <v>241</v>
      </c>
      <c r="F16" s="84">
        <v>121</v>
      </c>
      <c r="G16" s="84">
        <v>120</v>
      </c>
      <c r="H16" s="84">
        <f t="shared" si="3"/>
        <v>58</v>
      </c>
      <c r="I16" s="84">
        <v>7</v>
      </c>
      <c r="J16" s="84">
        <v>51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59</v>
      </c>
      <c r="Q16" s="84">
        <v>0</v>
      </c>
      <c r="R16" s="84">
        <v>0</v>
      </c>
    </row>
    <row r="17" spans="1:18" ht="45" customHeight="1">
      <c r="A17" s="63"/>
      <c r="B17" s="50" t="s">
        <v>33</v>
      </c>
      <c r="C17" s="64"/>
      <c r="D17" s="83">
        <f t="shared" si="1"/>
        <v>235</v>
      </c>
      <c r="E17" s="84">
        <f t="shared" si="2"/>
        <v>193</v>
      </c>
      <c r="F17" s="84">
        <v>108</v>
      </c>
      <c r="G17" s="84">
        <v>85</v>
      </c>
      <c r="H17" s="84">
        <f t="shared" si="3"/>
        <v>41</v>
      </c>
      <c r="I17" s="84">
        <v>3</v>
      </c>
      <c r="J17" s="84">
        <v>38</v>
      </c>
      <c r="K17" s="84">
        <v>0</v>
      </c>
      <c r="L17" s="84">
        <v>1</v>
      </c>
      <c r="M17" s="84">
        <v>0</v>
      </c>
      <c r="N17" s="84">
        <v>0</v>
      </c>
      <c r="O17" s="84">
        <v>0</v>
      </c>
      <c r="P17" s="84">
        <v>0</v>
      </c>
      <c r="Q17" s="84">
        <v>0</v>
      </c>
      <c r="R17" s="84">
        <v>0</v>
      </c>
    </row>
    <row r="18" spans="1:18" ht="45" customHeight="1">
      <c r="A18" s="63"/>
      <c r="B18" s="50" t="s">
        <v>34</v>
      </c>
      <c r="C18" s="58"/>
      <c r="D18" s="83">
        <f t="shared" si="1"/>
        <v>162</v>
      </c>
      <c r="E18" s="84">
        <f t="shared" si="2"/>
        <v>111</v>
      </c>
      <c r="F18" s="84">
        <v>75</v>
      </c>
      <c r="G18" s="84">
        <v>36</v>
      </c>
      <c r="H18" s="84">
        <f t="shared" si="3"/>
        <v>41</v>
      </c>
      <c r="I18" s="84">
        <v>6</v>
      </c>
      <c r="J18" s="84">
        <v>35</v>
      </c>
      <c r="K18" s="84">
        <v>0</v>
      </c>
      <c r="L18" s="84">
        <v>0</v>
      </c>
      <c r="M18" s="84">
        <v>1</v>
      </c>
      <c r="N18" s="84">
        <v>0</v>
      </c>
      <c r="O18" s="84">
        <v>9</v>
      </c>
      <c r="P18" s="84">
        <v>0</v>
      </c>
      <c r="Q18" s="84">
        <v>0</v>
      </c>
      <c r="R18" s="84">
        <v>0</v>
      </c>
    </row>
    <row r="19" spans="1:18" ht="45" customHeight="1">
      <c r="A19" s="50"/>
      <c r="B19" s="50" t="s">
        <v>35</v>
      </c>
      <c r="C19" s="65"/>
      <c r="D19" s="83">
        <f t="shared" si="1"/>
        <v>39</v>
      </c>
      <c r="E19" s="84">
        <f t="shared" si="2"/>
        <v>21</v>
      </c>
      <c r="F19" s="84">
        <v>14</v>
      </c>
      <c r="G19" s="84">
        <v>7</v>
      </c>
      <c r="H19" s="84">
        <f t="shared" si="3"/>
        <v>18</v>
      </c>
      <c r="I19" s="84">
        <v>4</v>
      </c>
      <c r="J19" s="84">
        <v>14</v>
      </c>
      <c r="K19" s="84">
        <v>0</v>
      </c>
      <c r="L19" s="84">
        <v>0</v>
      </c>
      <c r="M19" s="84">
        <v>0</v>
      </c>
      <c r="N19" s="84">
        <v>0</v>
      </c>
      <c r="O19" s="84">
        <v>0</v>
      </c>
      <c r="P19" s="84">
        <v>0</v>
      </c>
      <c r="Q19" s="84">
        <v>0</v>
      </c>
      <c r="R19" s="84">
        <v>0</v>
      </c>
    </row>
    <row r="20" spans="1:18" ht="45" customHeight="1">
      <c r="A20" s="50"/>
      <c r="B20" s="50" t="s">
        <v>36</v>
      </c>
      <c r="C20" s="65"/>
      <c r="D20" s="83">
        <f t="shared" si="1"/>
        <v>100</v>
      </c>
      <c r="E20" s="84">
        <f t="shared" si="2"/>
        <v>87</v>
      </c>
      <c r="F20" s="84">
        <v>49</v>
      </c>
      <c r="G20" s="84">
        <v>38</v>
      </c>
      <c r="H20" s="84">
        <f t="shared" si="3"/>
        <v>13</v>
      </c>
      <c r="I20" s="84">
        <v>1</v>
      </c>
      <c r="J20" s="84">
        <v>12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</row>
    <row r="21" spans="1:18" ht="45" customHeight="1">
      <c r="A21" s="50"/>
      <c r="B21" s="50" t="s">
        <v>37</v>
      </c>
      <c r="C21" s="64"/>
      <c r="D21" s="83">
        <f t="shared" si="1"/>
        <v>85</v>
      </c>
      <c r="E21" s="84">
        <f t="shared" si="2"/>
        <v>69</v>
      </c>
      <c r="F21" s="84">
        <v>39</v>
      </c>
      <c r="G21" s="84">
        <v>30</v>
      </c>
      <c r="H21" s="84">
        <f t="shared" si="3"/>
        <v>16</v>
      </c>
      <c r="I21" s="84">
        <v>6</v>
      </c>
      <c r="J21" s="84">
        <v>10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</row>
    <row r="22" spans="1:18" ht="45" customHeight="1">
      <c r="A22" s="63"/>
      <c r="B22" s="50" t="s">
        <v>38</v>
      </c>
      <c r="C22" s="64"/>
      <c r="D22" s="83">
        <f t="shared" si="1"/>
        <v>175</v>
      </c>
      <c r="E22" s="84">
        <f t="shared" si="2"/>
        <v>149</v>
      </c>
      <c r="F22" s="84">
        <v>83</v>
      </c>
      <c r="G22" s="84">
        <v>66</v>
      </c>
      <c r="H22" s="84">
        <f t="shared" si="3"/>
        <v>26</v>
      </c>
      <c r="I22" s="84">
        <v>1</v>
      </c>
      <c r="J22" s="84">
        <v>25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</row>
    <row r="23" spans="1:18" ht="45" customHeight="1">
      <c r="A23" s="63"/>
      <c r="B23" s="50" t="s">
        <v>39</v>
      </c>
      <c r="C23" s="64"/>
      <c r="D23" s="83">
        <f t="shared" si="1"/>
        <v>255</v>
      </c>
      <c r="E23" s="84">
        <f t="shared" si="2"/>
        <v>167</v>
      </c>
      <c r="F23" s="84">
        <v>101</v>
      </c>
      <c r="G23" s="84">
        <v>66</v>
      </c>
      <c r="H23" s="84">
        <f t="shared" si="3"/>
        <v>36</v>
      </c>
      <c r="I23" s="84">
        <v>0</v>
      </c>
      <c r="J23" s="84">
        <v>36</v>
      </c>
      <c r="K23" s="84">
        <v>0</v>
      </c>
      <c r="L23" s="84">
        <v>0</v>
      </c>
      <c r="M23" s="84">
        <v>0</v>
      </c>
      <c r="N23" s="84">
        <v>0</v>
      </c>
      <c r="O23" s="84">
        <v>7</v>
      </c>
      <c r="P23" s="84">
        <v>45</v>
      </c>
      <c r="Q23" s="84">
        <v>0</v>
      </c>
      <c r="R23" s="84">
        <v>0</v>
      </c>
    </row>
    <row r="24" spans="1:18" ht="45" customHeight="1">
      <c r="A24" s="63"/>
      <c r="B24" s="50" t="s">
        <v>40</v>
      </c>
      <c r="C24" s="64"/>
      <c r="D24" s="84">
        <f t="shared" si="1"/>
        <v>47</v>
      </c>
      <c r="E24" s="84">
        <f t="shared" si="2"/>
        <v>30</v>
      </c>
      <c r="F24" s="84">
        <v>12</v>
      </c>
      <c r="G24" s="84">
        <v>18</v>
      </c>
      <c r="H24" s="84">
        <f t="shared" si="3"/>
        <v>14</v>
      </c>
      <c r="I24" s="84">
        <v>0</v>
      </c>
      <c r="J24" s="84">
        <v>14</v>
      </c>
      <c r="K24" s="84">
        <v>2</v>
      </c>
      <c r="L24" s="84">
        <v>1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</row>
    <row r="25" spans="1:18" ht="45" customHeight="1">
      <c r="A25" s="63"/>
      <c r="B25" s="50" t="s">
        <v>41</v>
      </c>
      <c r="C25" s="64"/>
      <c r="D25" s="84">
        <f t="shared" si="1"/>
        <v>34</v>
      </c>
      <c r="E25" s="84">
        <f t="shared" si="2"/>
        <v>22</v>
      </c>
      <c r="F25" s="84">
        <v>15</v>
      </c>
      <c r="G25" s="84">
        <v>7</v>
      </c>
      <c r="H25" s="84">
        <f t="shared" si="3"/>
        <v>12</v>
      </c>
      <c r="I25" s="84">
        <v>2</v>
      </c>
      <c r="J25" s="84">
        <v>10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</row>
    <row r="26" spans="1:18" ht="45" customHeight="1">
      <c r="A26" s="63"/>
      <c r="B26" s="50" t="s">
        <v>42</v>
      </c>
      <c r="C26" s="64"/>
      <c r="D26" s="84">
        <f t="shared" si="1"/>
        <v>66</v>
      </c>
      <c r="E26" s="84">
        <f t="shared" si="2"/>
        <v>53</v>
      </c>
      <c r="F26" s="84">
        <v>28</v>
      </c>
      <c r="G26" s="84">
        <v>25</v>
      </c>
      <c r="H26" s="84">
        <f t="shared" si="3"/>
        <v>13</v>
      </c>
      <c r="I26" s="84">
        <v>0</v>
      </c>
      <c r="J26" s="84">
        <v>13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</row>
    <row r="27" spans="1:18" ht="31.5" customHeight="1">
      <c r="A27" s="50"/>
      <c r="B27" s="50"/>
      <c r="C27" s="6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</row>
    <row r="28" spans="1:18" ht="45" customHeight="1">
      <c r="A28" s="66"/>
      <c r="B28" s="48" t="s">
        <v>43</v>
      </c>
      <c r="C28" s="75"/>
      <c r="D28" s="84">
        <f>E28+H28+SUM(K28:R28)</f>
        <v>30</v>
      </c>
      <c r="E28" s="84">
        <f>SUM(F28:G28)</f>
        <v>17</v>
      </c>
      <c r="F28" s="84">
        <v>14</v>
      </c>
      <c r="G28" s="84">
        <v>3</v>
      </c>
      <c r="H28" s="84">
        <f>SUM(I28:J28)</f>
        <v>13</v>
      </c>
      <c r="I28" s="84">
        <v>0</v>
      </c>
      <c r="J28" s="84">
        <v>13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</row>
    <row r="29" spans="1:18" ht="45" customHeight="1">
      <c r="A29" s="68"/>
      <c r="B29" s="59" t="s">
        <v>44</v>
      </c>
      <c r="C29" s="69"/>
      <c r="D29" s="85">
        <f>E29+H29+SUM(K29:R29)</f>
        <v>58</v>
      </c>
      <c r="E29" s="86">
        <f>SUM(F29:G29)</f>
        <v>38</v>
      </c>
      <c r="F29" s="86">
        <v>24</v>
      </c>
      <c r="G29" s="86">
        <v>14</v>
      </c>
      <c r="H29" s="86">
        <f>SUM(I29:J29)</f>
        <v>20</v>
      </c>
      <c r="I29" s="86">
        <v>2</v>
      </c>
      <c r="J29" s="86">
        <v>18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</row>
    <row r="30" spans="1:18" ht="33.950000000000003" customHeight="1">
      <c r="B30" s="3"/>
      <c r="C30" s="3"/>
    </row>
  </sheetData>
  <mergeCells count="22">
    <mergeCell ref="R5:R7"/>
    <mergeCell ref="M3:N4"/>
    <mergeCell ref="M5:M7"/>
    <mergeCell ref="N5:N7"/>
    <mergeCell ref="O3:P4"/>
    <mergeCell ref="O5:O7"/>
    <mergeCell ref="P5:P7"/>
    <mergeCell ref="Q3:R4"/>
    <mergeCell ref="Q5:Q7"/>
    <mergeCell ref="H3:J4"/>
    <mergeCell ref="H5:H7"/>
    <mergeCell ref="I5:I7"/>
    <mergeCell ref="J5:J7"/>
    <mergeCell ref="K3:L4"/>
    <mergeCell ref="K5:K7"/>
    <mergeCell ref="L5:L7"/>
    <mergeCell ref="A3:C7"/>
    <mergeCell ref="D3:D7"/>
    <mergeCell ref="E3:G4"/>
    <mergeCell ref="E5:E7"/>
    <mergeCell ref="F5:F7"/>
    <mergeCell ref="G5:G7"/>
  </mergeCells>
  <phoneticPr fontId="1"/>
  <printOptions gridLinesSet="0"/>
  <pageMargins left="0.59055118110236227" right="0.78740157480314965" top="0.98425196850393704" bottom="0.94488188976377963" header="0.51181102362204722" footer="0.51181102362204722"/>
  <pageSetup paperSize="9" scale="55" orientation="portrait" r:id="rId1"/>
  <headerFooter alignWithMargins="0"/>
  <ignoredErrors>
    <ignoredError sqref="D28:D29 D13:D26 H13:H26 H28:H29" formulaRange="1"/>
    <ignoredError sqref="H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view="pageBreakPreview" zoomScale="60" zoomScaleNormal="56" workbookViewId="0">
      <selection activeCell="B1" sqref="B1"/>
    </sheetView>
  </sheetViews>
  <sheetFormatPr defaultRowHeight="33" customHeight="1"/>
  <cols>
    <col min="1" max="1" width="1.69921875" style="4" customWidth="1"/>
    <col min="2" max="2" width="13.796875" style="4" customWidth="1"/>
    <col min="3" max="3" width="1.69921875" style="4" customWidth="1"/>
    <col min="4" max="12" width="11.5" style="4" customWidth="1"/>
    <col min="13" max="13" width="8.796875" style="4"/>
    <col min="14" max="14" width="12.296875" style="4" customWidth="1"/>
    <col min="15" max="15" width="12.59765625" style="4" customWidth="1"/>
    <col min="16" max="16" width="12.296875" style="4" customWidth="1"/>
    <col min="17" max="17" width="12.59765625" style="4" customWidth="1"/>
    <col min="18" max="18" width="6.796875" style="4" customWidth="1"/>
    <col min="19" max="19" width="7.796875" style="4" bestFit="1" customWidth="1"/>
    <col min="20" max="16384" width="8.796875" style="4"/>
  </cols>
  <sheetData>
    <row r="1" spans="1:19" s="36" customFormat="1" ht="31.5" customHeight="1">
      <c r="B1" s="87" t="s">
        <v>94</v>
      </c>
      <c r="D1" s="87"/>
      <c r="E1" s="87"/>
      <c r="F1" s="87"/>
      <c r="G1" s="87"/>
      <c r="H1" s="87"/>
      <c r="I1" s="87"/>
      <c r="J1" s="87"/>
      <c r="K1" s="87"/>
      <c r="L1" s="87"/>
    </row>
    <row r="2" spans="1:19" ht="31.5" customHeight="1">
      <c r="B2" s="7"/>
      <c r="C2" s="7"/>
      <c r="D2" s="11"/>
      <c r="E2" s="11"/>
      <c r="F2" s="11"/>
      <c r="G2" s="11"/>
      <c r="H2" s="11"/>
      <c r="I2" s="11"/>
      <c r="J2" s="7"/>
      <c r="K2" s="7"/>
      <c r="L2" s="7"/>
    </row>
    <row r="3" spans="1:19" s="34" customFormat="1" ht="45" customHeight="1">
      <c r="A3" s="124" t="s">
        <v>70</v>
      </c>
      <c r="B3" s="124"/>
      <c r="C3" s="151"/>
      <c r="D3" s="232" t="s">
        <v>82</v>
      </c>
      <c r="E3" s="233"/>
      <c r="F3" s="234"/>
      <c r="G3" s="232" t="s">
        <v>83</v>
      </c>
      <c r="H3" s="233"/>
      <c r="I3" s="233"/>
      <c r="J3" s="225" t="s">
        <v>84</v>
      </c>
      <c r="K3" s="133"/>
      <c r="L3" s="133"/>
    </row>
    <row r="4" spans="1:19" s="34" customFormat="1" ht="45" customHeight="1">
      <c r="A4" s="125"/>
      <c r="B4" s="125"/>
      <c r="C4" s="217"/>
      <c r="D4" s="152"/>
      <c r="E4" s="153"/>
      <c r="F4" s="154"/>
      <c r="G4" s="152"/>
      <c r="H4" s="153"/>
      <c r="I4" s="153"/>
      <c r="J4" s="135"/>
      <c r="K4" s="136"/>
      <c r="L4" s="136"/>
    </row>
    <row r="5" spans="1:19" s="34" customFormat="1" ht="23.1" customHeight="1">
      <c r="A5" s="125"/>
      <c r="B5" s="125"/>
      <c r="C5" s="217"/>
      <c r="D5" s="107" t="s">
        <v>2</v>
      </c>
      <c r="E5" s="107" t="s">
        <v>3</v>
      </c>
      <c r="F5" s="107" t="s">
        <v>4</v>
      </c>
      <c r="G5" s="107" t="s">
        <v>2</v>
      </c>
      <c r="H5" s="107" t="s">
        <v>3</v>
      </c>
      <c r="I5" s="107" t="s">
        <v>4</v>
      </c>
      <c r="J5" s="108" t="s">
        <v>2</v>
      </c>
      <c r="K5" s="108" t="s">
        <v>3</v>
      </c>
      <c r="L5" s="150" t="s">
        <v>4</v>
      </c>
    </row>
    <row r="6" spans="1:19" s="34" customFormat="1" ht="23.1" customHeight="1">
      <c r="A6" s="125"/>
      <c r="B6" s="125"/>
      <c r="C6" s="217"/>
      <c r="D6" s="108"/>
      <c r="E6" s="108"/>
      <c r="F6" s="108"/>
      <c r="G6" s="108"/>
      <c r="H6" s="108"/>
      <c r="I6" s="108"/>
      <c r="J6" s="108"/>
      <c r="K6" s="108"/>
      <c r="L6" s="199"/>
    </row>
    <row r="7" spans="1:19" s="34" customFormat="1" ht="21.6" customHeight="1">
      <c r="A7" s="126"/>
      <c r="B7" s="126"/>
      <c r="C7" s="218"/>
      <c r="D7" s="198"/>
      <c r="E7" s="198"/>
      <c r="F7" s="198"/>
      <c r="G7" s="198"/>
      <c r="H7" s="198"/>
      <c r="I7" s="198"/>
      <c r="J7" s="198"/>
      <c r="K7" s="198"/>
      <c r="L7" s="152"/>
    </row>
    <row r="8" spans="1:19" ht="31.5" customHeight="1">
      <c r="A8" s="48"/>
      <c r="B8" s="48"/>
      <c r="C8" s="55"/>
      <c r="D8" s="51"/>
      <c r="E8" s="50"/>
      <c r="F8" s="50"/>
      <c r="G8" s="50"/>
      <c r="H8" s="50"/>
      <c r="I8" s="50"/>
      <c r="J8" s="50"/>
      <c r="K8" s="50"/>
      <c r="L8" s="50"/>
    </row>
    <row r="9" spans="1:19" ht="39" customHeight="1">
      <c r="A9" s="88"/>
      <c r="B9" s="88" t="s">
        <v>119</v>
      </c>
      <c r="C9" s="89"/>
      <c r="D9" s="83">
        <v>4136</v>
      </c>
      <c r="E9" s="84">
        <v>2269</v>
      </c>
      <c r="F9" s="84">
        <v>1867</v>
      </c>
      <c r="G9" s="84">
        <v>892</v>
      </c>
      <c r="H9" s="84">
        <v>139</v>
      </c>
      <c r="I9" s="84">
        <v>753</v>
      </c>
      <c r="J9" s="84">
        <v>491</v>
      </c>
      <c r="K9" s="84">
        <v>292</v>
      </c>
      <c r="L9" s="84">
        <v>199</v>
      </c>
    </row>
    <row r="10" spans="1:19" ht="22.5" customHeight="1">
      <c r="A10" s="50"/>
      <c r="B10" s="50"/>
      <c r="C10" s="58"/>
      <c r="D10" s="83"/>
      <c r="E10" s="84"/>
      <c r="F10" s="84"/>
      <c r="G10" s="84"/>
      <c r="H10" s="84"/>
      <c r="I10" s="84"/>
      <c r="J10" s="84"/>
      <c r="K10" s="84"/>
      <c r="L10" s="84"/>
      <c r="N10" s="25" t="s">
        <v>47</v>
      </c>
      <c r="O10" s="26"/>
      <c r="P10" s="25" t="s">
        <v>46</v>
      </c>
      <c r="Q10" s="27"/>
      <c r="R10" s="28"/>
      <c r="S10" s="33" t="s">
        <v>45</v>
      </c>
    </row>
    <row r="11" spans="1:19" ht="39" customHeight="1">
      <c r="A11" s="88"/>
      <c r="B11" s="88" t="s">
        <v>117</v>
      </c>
      <c r="C11" s="89"/>
      <c r="D11" s="83">
        <f>SUM(E11:F11)</f>
        <v>4130</v>
      </c>
      <c r="E11" s="84">
        <f t="shared" ref="E11:L11" si="0">SUM(E13:E29)</f>
        <v>2281</v>
      </c>
      <c r="F11" s="84">
        <f t="shared" si="0"/>
        <v>1849</v>
      </c>
      <c r="G11" s="84">
        <f>SUM(H11:I11)</f>
        <v>930</v>
      </c>
      <c r="H11" s="84">
        <f t="shared" si="0"/>
        <v>98</v>
      </c>
      <c r="I11" s="84">
        <f t="shared" si="0"/>
        <v>832</v>
      </c>
      <c r="J11" s="84">
        <f>SUM(K11:L11)</f>
        <v>295</v>
      </c>
      <c r="K11" s="84">
        <f t="shared" si="0"/>
        <v>208</v>
      </c>
      <c r="L11" s="84">
        <f t="shared" si="0"/>
        <v>87</v>
      </c>
      <c r="N11" s="22" t="s">
        <v>27</v>
      </c>
      <c r="O11" s="35" t="s">
        <v>28</v>
      </c>
      <c r="P11" s="22" t="s">
        <v>27</v>
      </c>
      <c r="Q11" s="35" t="s">
        <v>28</v>
      </c>
      <c r="R11" s="28"/>
      <c r="S11" s="4">
        <f>+D11+G11+J11</f>
        <v>5355</v>
      </c>
    </row>
    <row r="12" spans="1:19" ht="22.5" customHeight="1">
      <c r="A12" s="59"/>
      <c r="B12" s="59"/>
      <c r="C12" s="60"/>
      <c r="D12" s="84"/>
      <c r="E12" s="84"/>
      <c r="F12" s="84"/>
      <c r="G12" s="84"/>
      <c r="H12" s="84"/>
      <c r="I12" s="84"/>
      <c r="J12" s="84"/>
      <c r="K12" s="84"/>
      <c r="L12" s="84"/>
      <c r="N12" s="30">
        <f>SUM(N13:N29)</f>
        <v>167</v>
      </c>
      <c r="O12" s="30">
        <f>SUM(O13:O29)</f>
        <v>41</v>
      </c>
      <c r="P12" s="30">
        <f>SUM(P13:P29)</f>
        <v>69</v>
      </c>
      <c r="Q12" s="30">
        <f>SUM(Q13:Q29)</f>
        <v>18</v>
      </c>
      <c r="R12" s="28"/>
    </row>
    <row r="13" spans="1:19" ht="45" customHeight="1">
      <c r="A13" s="61"/>
      <c r="B13" s="48" t="s">
        <v>29</v>
      </c>
      <c r="C13" s="62"/>
      <c r="D13" s="83">
        <f t="shared" ref="D13:D26" si="1">SUM(E13:F13)</f>
        <v>2189</v>
      </c>
      <c r="E13" s="84">
        <v>1189</v>
      </c>
      <c r="F13" s="84">
        <v>1000</v>
      </c>
      <c r="G13" s="84">
        <f t="shared" ref="G13:G26" si="2">SUM(H13:I13)</f>
        <v>425</v>
      </c>
      <c r="H13" s="84">
        <v>44</v>
      </c>
      <c r="I13" s="84">
        <v>381</v>
      </c>
      <c r="J13" s="84">
        <f t="shared" ref="J13:J26" si="3">SUM(K13:L13)</f>
        <v>188</v>
      </c>
      <c r="K13" s="84">
        <f>SUM(N13:O13)</f>
        <v>133</v>
      </c>
      <c r="L13" s="84">
        <f>SUM(P13:Q13)</f>
        <v>55</v>
      </c>
      <c r="N13" s="29">
        <v>100</v>
      </c>
      <c r="O13" s="29">
        <v>33</v>
      </c>
      <c r="P13" s="29">
        <v>43</v>
      </c>
      <c r="Q13" s="29">
        <v>12</v>
      </c>
      <c r="R13" s="28"/>
      <c r="S13" s="4">
        <f t="shared" ref="S13:S29" si="4">+D13+G13+J13</f>
        <v>2802</v>
      </c>
    </row>
    <row r="14" spans="1:19" ht="45" customHeight="1">
      <c r="A14" s="63"/>
      <c r="B14" s="50" t="s">
        <v>30</v>
      </c>
      <c r="C14" s="64"/>
      <c r="D14" s="83">
        <f t="shared" si="1"/>
        <v>397</v>
      </c>
      <c r="E14" s="84">
        <v>226</v>
      </c>
      <c r="F14" s="84">
        <v>171</v>
      </c>
      <c r="G14" s="84">
        <f t="shared" si="2"/>
        <v>105</v>
      </c>
      <c r="H14" s="84">
        <v>12</v>
      </c>
      <c r="I14" s="84">
        <v>93</v>
      </c>
      <c r="J14" s="84">
        <f t="shared" si="3"/>
        <v>23</v>
      </c>
      <c r="K14" s="84">
        <f t="shared" ref="K14:K29" si="5">SUM(N14:O14)</f>
        <v>15</v>
      </c>
      <c r="L14" s="84">
        <f t="shared" ref="L14:L29" si="6">SUM(P14:Q14)</f>
        <v>8</v>
      </c>
      <c r="N14" s="29">
        <v>14</v>
      </c>
      <c r="O14" s="29">
        <v>1</v>
      </c>
      <c r="P14" s="29">
        <v>6</v>
      </c>
      <c r="Q14" s="29">
        <v>2</v>
      </c>
      <c r="R14" s="28"/>
      <c r="S14" s="4">
        <f t="shared" si="4"/>
        <v>525</v>
      </c>
    </row>
    <row r="15" spans="1:19" ht="45" customHeight="1">
      <c r="A15" s="63"/>
      <c r="B15" s="50" t="s">
        <v>31</v>
      </c>
      <c r="C15" s="64"/>
      <c r="D15" s="83">
        <f t="shared" si="1"/>
        <v>309</v>
      </c>
      <c r="E15" s="84">
        <v>160</v>
      </c>
      <c r="F15" s="84">
        <v>149</v>
      </c>
      <c r="G15" s="84">
        <f t="shared" si="2"/>
        <v>78</v>
      </c>
      <c r="H15" s="84">
        <v>9</v>
      </c>
      <c r="I15" s="84">
        <v>69</v>
      </c>
      <c r="J15" s="84">
        <f t="shared" si="3"/>
        <v>38</v>
      </c>
      <c r="K15" s="84">
        <f t="shared" si="5"/>
        <v>26</v>
      </c>
      <c r="L15" s="84">
        <f t="shared" si="6"/>
        <v>12</v>
      </c>
      <c r="N15" s="29">
        <v>25</v>
      </c>
      <c r="O15" s="29">
        <v>1</v>
      </c>
      <c r="P15" s="29">
        <v>11</v>
      </c>
      <c r="Q15" s="29">
        <v>1</v>
      </c>
      <c r="R15" s="28"/>
      <c r="S15" s="4">
        <f t="shared" si="4"/>
        <v>425</v>
      </c>
    </row>
    <row r="16" spans="1:19" ht="45" customHeight="1">
      <c r="A16" s="63"/>
      <c r="B16" s="50" t="s">
        <v>32</v>
      </c>
      <c r="C16" s="64"/>
      <c r="D16" s="83">
        <f t="shared" si="1"/>
        <v>247</v>
      </c>
      <c r="E16" s="84">
        <v>126</v>
      </c>
      <c r="F16" s="84">
        <v>121</v>
      </c>
      <c r="G16" s="84">
        <f t="shared" si="2"/>
        <v>58</v>
      </c>
      <c r="H16" s="84">
        <v>7</v>
      </c>
      <c r="I16" s="84">
        <v>51</v>
      </c>
      <c r="J16" s="84">
        <f t="shared" si="3"/>
        <v>9</v>
      </c>
      <c r="K16" s="84">
        <f t="shared" si="5"/>
        <v>6</v>
      </c>
      <c r="L16" s="84">
        <f t="shared" si="6"/>
        <v>3</v>
      </c>
      <c r="N16" s="29">
        <v>6</v>
      </c>
      <c r="O16" s="29">
        <v>0</v>
      </c>
      <c r="P16" s="29">
        <v>2</v>
      </c>
      <c r="Q16" s="29">
        <v>1</v>
      </c>
      <c r="R16" s="28"/>
      <c r="S16" s="4">
        <f t="shared" si="4"/>
        <v>314</v>
      </c>
    </row>
    <row r="17" spans="1:19" ht="45" customHeight="1">
      <c r="A17" s="63"/>
      <c r="B17" s="50" t="s">
        <v>33</v>
      </c>
      <c r="C17" s="64"/>
      <c r="D17" s="83">
        <f t="shared" si="1"/>
        <v>197</v>
      </c>
      <c r="E17" s="84">
        <v>110</v>
      </c>
      <c r="F17" s="84">
        <v>87</v>
      </c>
      <c r="G17" s="84">
        <f t="shared" si="2"/>
        <v>41</v>
      </c>
      <c r="H17" s="84">
        <v>3</v>
      </c>
      <c r="I17" s="84">
        <v>38</v>
      </c>
      <c r="J17" s="84">
        <f t="shared" si="3"/>
        <v>9</v>
      </c>
      <c r="K17" s="84">
        <f t="shared" si="5"/>
        <v>8</v>
      </c>
      <c r="L17" s="84">
        <f t="shared" si="6"/>
        <v>1</v>
      </c>
      <c r="N17" s="29">
        <v>7</v>
      </c>
      <c r="O17" s="29">
        <v>1</v>
      </c>
      <c r="P17" s="29">
        <v>0</v>
      </c>
      <c r="Q17" s="29">
        <v>1</v>
      </c>
      <c r="R17" s="28"/>
      <c r="S17" s="4">
        <f t="shared" si="4"/>
        <v>247</v>
      </c>
    </row>
    <row r="18" spans="1:19" ht="45" customHeight="1">
      <c r="A18" s="63"/>
      <c r="B18" s="50" t="s">
        <v>34</v>
      </c>
      <c r="C18" s="58"/>
      <c r="D18" s="83">
        <f t="shared" si="1"/>
        <v>111</v>
      </c>
      <c r="E18" s="84">
        <v>75</v>
      </c>
      <c r="F18" s="84">
        <v>36</v>
      </c>
      <c r="G18" s="84">
        <f t="shared" si="2"/>
        <v>41</v>
      </c>
      <c r="H18" s="84">
        <v>6</v>
      </c>
      <c r="I18" s="84">
        <v>35</v>
      </c>
      <c r="J18" s="84">
        <f t="shared" si="3"/>
        <v>5</v>
      </c>
      <c r="K18" s="84">
        <f t="shared" si="5"/>
        <v>4</v>
      </c>
      <c r="L18" s="84">
        <f t="shared" si="6"/>
        <v>1</v>
      </c>
      <c r="N18" s="29">
        <v>4</v>
      </c>
      <c r="O18" s="29">
        <v>0</v>
      </c>
      <c r="P18" s="29">
        <v>1</v>
      </c>
      <c r="Q18" s="29">
        <v>0</v>
      </c>
      <c r="R18" s="28"/>
      <c r="S18" s="4">
        <f t="shared" si="4"/>
        <v>157</v>
      </c>
    </row>
    <row r="19" spans="1:19" ht="45" customHeight="1">
      <c r="A19" s="50"/>
      <c r="B19" s="50" t="s">
        <v>35</v>
      </c>
      <c r="C19" s="65"/>
      <c r="D19" s="83">
        <f t="shared" si="1"/>
        <v>21</v>
      </c>
      <c r="E19" s="84">
        <v>14</v>
      </c>
      <c r="F19" s="84">
        <v>7</v>
      </c>
      <c r="G19" s="84">
        <f t="shared" si="2"/>
        <v>18</v>
      </c>
      <c r="H19" s="84">
        <v>4</v>
      </c>
      <c r="I19" s="84">
        <v>14</v>
      </c>
      <c r="J19" s="84">
        <f t="shared" si="3"/>
        <v>0</v>
      </c>
      <c r="K19" s="84">
        <f t="shared" si="5"/>
        <v>0</v>
      </c>
      <c r="L19" s="84">
        <f t="shared" si="6"/>
        <v>0</v>
      </c>
      <c r="N19" s="29">
        <v>0</v>
      </c>
      <c r="O19" s="29">
        <v>0</v>
      </c>
      <c r="P19" s="29">
        <v>0</v>
      </c>
      <c r="Q19" s="29">
        <v>0</v>
      </c>
      <c r="R19" s="28"/>
      <c r="S19" s="4">
        <f t="shared" si="4"/>
        <v>39</v>
      </c>
    </row>
    <row r="20" spans="1:19" ht="45" customHeight="1">
      <c r="A20" s="50"/>
      <c r="B20" s="50" t="s">
        <v>36</v>
      </c>
      <c r="C20" s="65"/>
      <c r="D20" s="83">
        <f t="shared" si="1"/>
        <v>87</v>
      </c>
      <c r="E20" s="84">
        <v>49</v>
      </c>
      <c r="F20" s="84">
        <v>38</v>
      </c>
      <c r="G20" s="84">
        <f t="shared" si="2"/>
        <v>13</v>
      </c>
      <c r="H20" s="84">
        <v>1</v>
      </c>
      <c r="I20" s="84">
        <v>12</v>
      </c>
      <c r="J20" s="84">
        <f t="shared" si="3"/>
        <v>9</v>
      </c>
      <c r="K20" s="84">
        <f t="shared" si="5"/>
        <v>5</v>
      </c>
      <c r="L20" s="84">
        <f t="shared" si="6"/>
        <v>4</v>
      </c>
      <c r="N20" s="29">
        <v>3</v>
      </c>
      <c r="O20" s="29">
        <v>2</v>
      </c>
      <c r="P20" s="29">
        <v>4</v>
      </c>
      <c r="Q20" s="29">
        <v>0</v>
      </c>
      <c r="R20" s="28"/>
      <c r="S20" s="4">
        <f t="shared" si="4"/>
        <v>109</v>
      </c>
    </row>
    <row r="21" spans="1:19" ht="45" customHeight="1">
      <c r="A21" s="50"/>
      <c r="B21" s="50" t="s">
        <v>37</v>
      </c>
      <c r="C21" s="64"/>
      <c r="D21" s="83">
        <f t="shared" si="1"/>
        <v>69</v>
      </c>
      <c r="E21" s="84">
        <v>39</v>
      </c>
      <c r="F21" s="84">
        <v>30</v>
      </c>
      <c r="G21" s="84">
        <f t="shared" si="2"/>
        <v>16</v>
      </c>
      <c r="H21" s="84">
        <v>6</v>
      </c>
      <c r="I21" s="84">
        <v>10</v>
      </c>
      <c r="J21" s="84">
        <f t="shared" si="3"/>
        <v>1</v>
      </c>
      <c r="K21" s="84">
        <f t="shared" si="5"/>
        <v>0</v>
      </c>
      <c r="L21" s="84">
        <f t="shared" si="6"/>
        <v>1</v>
      </c>
      <c r="N21" s="29">
        <v>0</v>
      </c>
      <c r="O21" s="29">
        <v>0</v>
      </c>
      <c r="P21" s="29">
        <v>1</v>
      </c>
      <c r="Q21" s="29">
        <v>0</v>
      </c>
      <c r="R21" s="28"/>
      <c r="S21" s="4">
        <f t="shared" si="4"/>
        <v>86</v>
      </c>
    </row>
    <row r="22" spans="1:19" ht="45" customHeight="1">
      <c r="A22" s="63"/>
      <c r="B22" s="50" t="s">
        <v>38</v>
      </c>
      <c r="C22" s="64"/>
      <c r="D22" s="83">
        <f t="shared" si="1"/>
        <v>161</v>
      </c>
      <c r="E22" s="84">
        <v>94</v>
      </c>
      <c r="F22" s="84">
        <v>67</v>
      </c>
      <c r="G22" s="84">
        <f t="shared" si="2"/>
        <v>27</v>
      </c>
      <c r="H22" s="84">
        <v>2</v>
      </c>
      <c r="I22" s="84">
        <v>25</v>
      </c>
      <c r="J22" s="84">
        <f t="shared" si="3"/>
        <v>7</v>
      </c>
      <c r="K22" s="84">
        <f t="shared" si="5"/>
        <v>6</v>
      </c>
      <c r="L22" s="84">
        <f t="shared" si="6"/>
        <v>1</v>
      </c>
      <c r="N22" s="29">
        <v>6</v>
      </c>
      <c r="O22" s="29">
        <v>0</v>
      </c>
      <c r="P22" s="29">
        <v>1</v>
      </c>
      <c r="Q22" s="29">
        <v>0</v>
      </c>
      <c r="R22" s="28"/>
      <c r="S22" s="4">
        <f t="shared" si="4"/>
        <v>195</v>
      </c>
    </row>
    <row r="23" spans="1:19" ht="45" customHeight="1">
      <c r="A23" s="63"/>
      <c r="B23" s="50" t="s">
        <v>39</v>
      </c>
      <c r="C23" s="64"/>
      <c r="D23" s="84">
        <f t="shared" si="1"/>
        <v>168</v>
      </c>
      <c r="E23" s="84">
        <v>101</v>
      </c>
      <c r="F23" s="84">
        <v>67</v>
      </c>
      <c r="G23" s="84">
        <f t="shared" si="2"/>
        <v>36</v>
      </c>
      <c r="H23" s="84">
        <v>0</v>
      </c>
      <c r="I23" s="84">
        <v>36</v>
      </c>
      <c r="J23" s="84">
        <f t="shared" si="3"/>
        <v>3</v>
      </c>
      <c r="K23" s="84">
        <f t="shared" si="5"/>
        <v>3</v>
      </c>
      <c r="L23" s="84">
        <f t="shared" si="6"/>
        <v>0</v>
      </c>
      <c r="N23" s="29">
        <v>1</v>
      </c>
      <c r="O23" s="29">
        <v>2</v>
      </c>
      <c r="P23" s="29">
        <v>0</v>
      </c>
      <c r="Q23" s="29">
        <v>0</v>
      </c>
      <c r="R23" s="28"/>
      <c r="S23" s="4">
        <f t="shared" si="4"/>
        <v>207</v>
      </c>
    </row>
    <row r="24" spans="1:19" ht="45" customHeight="1">
      <c r="A24" s="63"/>
      <c r="B24" s="50" t="s">
        <v>40</v>
      </c>
      <c r="C24" s="64"/>
      <c r="D24" s="84">
        <f t="shared" si="1"/>
        <v>30</v>
      </c>
      <c r="E24" s="84">
        <v>12</v>
      </c>
      <c r="F24" s="84">
        <v>18</v>
      </c>
      <c r="G24" s="84">
        <f t="shared" si="2"/>
        <v>14</v>
      </c>
      <c r="H24" s="84">
        <v>0</v>
      </c>
      <c r="I24" s="84">
        <v>14</v>
      </c>
      <c r="J24" s="84">
        <f t="shared" si="3"/>
        <v>0</v>
      </c>
      <c r="K24" s="84">
        <f t="shared" si="5"/>
        <v>0</v>
      </c>
      <c r="L24" s="84">
        <f t="shared" si="6"/>
        <v>0</v>
      </c>
      <c r="N24" s="29">
        <v>0</v>
      </c>
      <c r="O24" s="29">
        <v>0</v>
      </c>
      <c r="P24" s="29">
        <v>0</v>
      </c>
      <c r="Q24" s="29">
        <v>0</v>
      </c>
      <c r="R24" s="28"/>
      <c r="S24" s="4">
        <f t="shared" si="4"/>
        <v>44</v>
      </c>
    </row>
    <row r="25" spans="1:19" ht="45" customHeight="1">
      <c r="A25" s="63"/>
      <c r="B25" s="50" t="s">
        <v>41</v>
      </c>
      <c r="C25" s="64"/>
      <c r="D25" s="84">
        <f t="shared" si="1"/>
        <v>22</v>
      </c>
      <c r="E25" s="84">
        <v>15</v>
      </c>
      <c r="F25" s="84">
        <v>7</v>
      </c>
      <c r="G25" s="84">
        <f t="shared" si="2"/>
        <v>12</v>
      </c>
      <c r="H25" s="84">
        <v>2</v>
      </c>
      <c r="I25" s="84">
        <v>10</v>
      </c>
      <c r="J25" s="84">
        <f t="shared" si="3"/>
        <v>0</v>
      </c>
      <c r="K25" s="84">
        <f>SUM(N25:O25)</f>
        <v>0</v>
      </c>
      <c r="L25" s="84">
        <f>SUM(P25:Q25)</f>
        <v>0</v>
      </c>
      <c r="N25" s="29">
        <v>0</v>
      </c>
      <c r="O25" s="29">
        <v>0</v>
      </c>
      <c r="P25" s="29">
        <v>0</v>
      </c>
      <c r="Q25" s="29">
        <v>0</v>
      </c>
      <c r="R25" s="28"/>
      <c r="S25" s="4">
        <f t="shared" si="4"/>
        <v>34</v>
      </c>
    </row>
    <row r="26" spans="1:19" ht="45" customHeight="1">
      <c r="A26" s="63"/>
      <c r="B26" s="50" t="s">
        <v>42</v>
      </c>
      <c r="C26" s="64"/>
      <c r="D26" s="84">
        <f t="shared" si="1"/>
        <v>60</v>
      </c>
      <c r="E26" s="84">
        <v>30</v>
      </c>
      <c r="F26" s="84">
        <v>30</v>
      </c>
      <c r="G26" s="84">
        <f t="shared" si="2"/>
        <v>13</v>
      </c>
      <c r="H26" s="84">
        <v>0</v>
      </c>
      <c r="I26" s="84">
        <v>13</v>
      </c>
      <c r="J26" s="84">
        <f t="shared" si="3"/>
        <v>1</v>
      </c>
      <c r="K26" s="84">
        <f>SUM(N26:O26)</f>
        <v>1</v>
      </c>
      <c r="L26" s="84">
        <f>SUM(P26:Q26)</f>
        <v>0</v>
      </c>
      <c r="N26" s="29">
        <v>1</v>
      </c>
      <c r="O26" s="29">
        <v>0</v>
      </c>
      <c r="P26" s="29">
        <v>0</v>
      </c>
      <c r="Q26" s="29">
        <v>0</v>
      </c>
      <c r="R26" s="28"/>
      <c r="S26" s="4">
        <f t="shared" si="4"/>
        <v>74</v>
      </c>
    </row>
    <row r="27" spans="1:19" ht="31.5" customHeight="1">
      <c r="A27" s="50"/>
      <c r="B27" s="50"/>
      <c r="C27" s="64"/>
      <c r="D27" s="84"/>
      <c r="E27" s="84"/>
      <c r="F27" s="84"/>
      <c r="G27" s="84"/>
      <c r="H27" s="84"/>
      <c r="I27" s="84"/>
      <c r="J27" s="84"/>
      <c r="K27" s="84"/>
      <c r="L27" s="84"/>
      <c r="N27" s="29"/>
      <c r="O27" s="29"/>
      <c r="P27" s="29"/>
      <c r="Q27" s="29"/>
      <c r="R27" s="28"/>
    </row>
    <row r="28" spans="1:19" ht="45" customHeight="1">
      <c r="A28" s="66"/>
      <c r="B28" s="48" t="s">
        <v>43</v>
      </c>
      <c r="C28" s="75"/>
      <c r="D28" s="84">
        <f>SUM(E28:F28)</f>
        <v>18</v>
      </c>
      <c r="E28" s="84">
        <v>14</v>
      </c>
      <c r="F28" s="84">
        <v>4</v>
      </c>
      <c r="G28" s="84">
        <f>SUM(H28:I28)</f>
        <v>13</v>
      </c>
      <c r="H28" s="84">
        <v>0</v>
      </c>
      <c r="I28" s="84">
        <v>13</v>
      </c>
      <c r="J28" s="84">
        <f>SUM(K28:L28)</f>
        <v>1</v>
      </c>
      <c r="K28" s="84">
        <f t="shared" si="5"/>
        <v>1</v>
      </c>
      <c r="L28" s="84">
        <f t="shared" si="6"/>
        <v>0</v>
      </c>
      <c r="N28" s="29">
        <v>0</v>
      </c>
      <c r="O28" s="29">
        <v>1</v>
      </c>
      <c r="P28" s="29">
        <v>0</v>
      </c>
      <c r="Q28" s="29">
        <v>0</v>
      </c>
      <c r="R28" s="28"/>
      <c r="S28" s="4">
        <f t="shared" si="4"/>
        <v>32</v>
      </c>
    </row>
    <row r="29" spans="1:19" ht="45" customHeight="1">
      <c r="A29" s="68"/>
      <c r="B29" s="59" t="s">
        <v>44</v>
      </c>
      <c r="C29" s="69"/>
      <c r="D29" s="85">
        <f>SUM(E29:F29)</f>
        <v>44</v>
      </c>
      <c r="E29" s="86">
        <v>27</v>
      </c>
      <c r="F29" s="86">
        <v>17</v>
      </c>
      <c r="G29" s="86">
        <f>SUM(H29:I29)</f>
        <v>20</v>
      </c>
      <c r="H29" s="86">
        <v>2</v>
      </c>
      <c r="I29" s="86">
        <v>18</v>
      </c>
      <c r="J29" s="86">
        <f>SUM(K29:L29)</f>
        <v>1</v>
      </c>
      <c r="K29" s="86">
        <f t="shared" si="5"/>
        <v>0</v>
      </c>
      <c r="L29" s="86">
        <f t="shared" si="6"/>
        <v>1</v>
      </c>
      <c r="N29" s="29">
        <v>0</v>
      </c>
      <c r="O29" s="29">
        <v>0</v>
      </c>
      <c r="P29" s="29">
        <v>0</v>
      </c>
      <c r="Q29" s="29">
        <v>1</v>
      </c>
      <c r="R29" s="28"/>
      <c r="S29" s="4">
        <f t="shared" si="4"/>
        <v>65</v>
      </c>
    </row>
  </sheetData>
  <mergeCells count="13">
    <mergeCell ref="A3:C7"/>
    <mergeCell ref="D5:D7"/>
    <mergeCell ref="K5:K7"/>
    <mergeCell ref="L5:L7"/>
    <mergeCell ref="D3:F4"/>
    <mergeCell ref="G3:I4"/>
    <mergeCell ref="J3:L4"/>
    <mergeCell ref="E5:E7"/>
    <mergeCell ref="F5:F7"/>
    <mergeCell ref="G5:G7"/>
    <mergeCell ref="H5:H7"/>
    <mergeCell ref="I5:I7"/>
    <mergeCell ref="J5:J7"/>
  </mergeCells>
  <phoneticPr fontId="1"/>
  <printOptions gridLinesSet="0"/>
  <pageMargins left="0.78740157480314965" right="0.59055118110236227" top="0.98425196850393704" bottom="0.94488188976377963" header="0.51181102362204722" footer="0.51181102362204722"/>
  <pageSetup paperSize="9" scale="55" orientation="portrait" horizontalDpi="300" verticalDpi="300" r:id="rId1"/>
  <headerFooter alignWithMargins="0"/>
  <ignoredErrors>
    <ignoredError sqref="K13:L26 K28:L29 L27" formulaRange="1"/>
    <ignoredError sqref="J11 G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第46表</vt:lpstr>
      <vt:lpstr>第47表</vt:lpstr>
      <vt:lpstr>第48表</vt:lpstr>
      <vt:lpstr>第49表</vt:lpstr>
      <vt:lpstr>\P</vt:lpstr>
      <vt:lpstr>第46表!Print_Area</vt:lpstr>
      <vt:lpstr>第47表!Print_Area</vt:lpstr>
      <vt:lpstr>第48表!Print_Area</vt:lpstr>
      <vt:lpstr>第49表!Print_Area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安東　洋一</dc:creator>
  <cp:lastModifiedBy>oitapref</cp:lastModifiedBy>
  <cp:lastPrinted>2015-09-30T00:01:50Z</cp:lastPrinted>
  <dcterms:created xsi:type="dcterms:W3CDTF">2015-09-02T00:16:04Z</dcterms:created>
  <dcterms:modified xsi:type="dcterms:W3CDTF">2016-02-19T06:11:29Z</dcterms:modified>
</cp:coreProperties>
</file>